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Rozpočty a výkazy výměr\!!!2025\OK HB\"/>
    </mc:Choice>
  </mc:AlternateContent>
  <bookViews>
    <workbookView xWindow="0" yWindow="0" windowWidth="0" windowHeight="0"/>
  </bookViews>
  <sheets>
    <sheet name="Rekapitulace stavby" sheetId="1" r:id="rId1"/>
    <sheet name="SO000 - Vedlejší a ostatn..." sheetId="2" r:id="rId2"/>
    <sheet name="SO110 - Komunikace OK SÚSPK" sheetId="3" r:id="rId3"/>
    <sheet name="SO120.1 - Komunikace SÚSPK" sheetId="4" r:id="rId4"/>
    <sheet name="SO120.2 - Komunikace město" sheetId="5" r:id="rId5"/>
    <sheet name="SO130.1 - Komunikace SÚSPK" sheetId="6" r:id="rId6"/>
    <sheet name="SO130.2 - Komunikace město" sheetId="7" r:id="rId7"/>
    <sheet name="SO140.1 - Komunikace SÚSPK" sheetId="8" r:id="rId8"/>
    <sheet name="SO140.2 - Komunikace město" sheetId="9" r:id="rId9"/>
    <sheet name="SO310 - Odvodnění" sheetId="10" r:id="rId10"/>
    <sheet name="SO320 - Odvodnění" sheetId="11" r:id="rId11"/>
    <sheet name="SO330 - Odvodnění" sheetId="12" r:id="rId12"/>
    <sheet name="SO340 - Odvodnění" sheetId="13" r:id="rId13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'SO000 - Vedlejší a ostatn...'!$C$119:$K$142</definedName>
    <definedName name="_xlnm.Print_Area" localSheetId="1">'SO000 - Vedlejší a ostatn...'!$C$4:$J$76,'SO000 - Vedlejší a ostatn...'!$C$82:$J$101,'SO000 - Vedlejší a ostatn...'!$C$107:$K$142</definedName>
    <definedName name="_xlnm.Print_Titles" localSheetId="1">'SO000 - Vedlejší a ostatn...'!$119:$119</definedName>
    <definedName name="_xlnm._FilterDatabase" localSheetId="2" hidden="1">'SO110 - Komunikace OK SÚSPK'!$C$123:$K$218</definedName>
    <definedName name="_xlnm.Print_Area" localSheetId="2">'SO110 - Komunikace OK SÚSPK'!$C$4:$J$76,'SO110 - Komunikace OK SÚSPK'!$C$82:$J$105,'SO110 - Komunikace OK SÚSPK'!$C$111:$K$218</definedName>
    <definedName name="_xlnm.Print_Titles" localSheetId="2">'SO110 - Komunikace OK SÚSPK'!$123:$123</definedName>
    <definedName name="_xlnm._FilterDatabase" localSheetId="3" hidden="1">'SO120.1 - Komunikace SÚSPK'!$C$123:$K$220</definedName>
    <definedName name="_xlnm.Print_Area" localSheetId="3">'SO120.1 - Komunikace SÚSPK'!$C$4:$J$76,'SO120.1 - Komunikace SÚSPK'!$C$82:$J$105,'SO120.1 - Komunikace SÚSPK'!$C$111:$K$220</definedName>
    <definedName name="_xlnm.Print_Titles" localSheetId="3">'SO120.1 - Komunikace SÚSPK'!$123:$123</definedName>
    <definedName name="_xlnm._FilterDatabase" localSheetId="4" hidden="1">'SO120.2 - Komunikace město'!$C$121:$K$206</definedName>
    <definedName name="_xlnm.Print_Area" localSheetId="4">'SO120.2 - Komunikace město'!$C$4:$J$76,'SO120.2 - Komunikace město'!$C$82:$J$103,'SO120.2 - Komunikace město'!$C$109:$K$206</definedName>
    <definedName name="_xlnm.Print_Titles" localSheetId="4">'SO120.2 - Komunikace město'!$121:$121</definedName>
    <definedName name="_xlnm._FilterDatabase" localSheetId="5" hidden="1">'SO130.1 - Komunikace SÚSPK'!$C$123:$K$228</definedName>
    <definedName name="_xlnm.Print_Area" localSheetId="5">'SO130.1 - Komunikace SÚSPK'!$C$4:$J$76,'SO130.1 - Komunikace SÚSPK'!$C$82:$J$105,'SO130.1 - Komunikace SÚSPK'!$C$111:$K$228</definedName>
    <definedName name="_xlnm.Print_Titles" localSheetId="5">'SO130.1 - Komunikace SÚSPK'!$123:$123</definedName>
    <definedName name="_xlnm._FilterDatabase" localSheetId="6" hidden="1">'SO130.2 - Komunikace město'!$C$121:$K$199</definedName>
    <definedName name="_xlnm.Print_Area" localSheetId="6">'SO130.2 - Komunikace město'!$C$4:$J$76,'SO130.2 - Komunikace město'!$C$82:$J$103,'SO130.2 - Komunikace město'!$C$109:$K$199</definedName>
    <definedName name="_xlnm.Print_Titles" localSheetId="6">'SO130.2 - Komunikace město'!$121:$121</definedName>
    <definedName name="_xlnm._FilterDatabase" localSheetId="7" hidden="1">'SO140.1 - Komunikace SÚSPK'!$C$123:$K$219</definedName>
    <definedName name="_xlnm.Print_Area" localSheetId="7">'SO140.1 - Komunikace SÚSPK'!$C$4:$J$76,'SO140.1 - Komunikace SÚSPK'!$C$82:$J$105,'SO140.1 - Komunikace SÚSPK'!$C$111:$K$219</definedName>
    <definedName name="_xlnm.Print_Titles" localSheetId="7">'SO140.1 - Komunikace SÚSPK'!$123:$123</definedName>
    <definedName name="_xlnm._FilterDatabase" localSheetId="8" hidden="1">'SO140.2 - Komunikace město'!$C$121:$K$202</definedName>
    <definedName name="_xlnm.Print_Area" localSheetId="8">'SO140.2 - Komunikace město'!$C$4:$J$76,'SO140.2 - Komunikace město'!$C$82:$J$103,'SO140.2 - Komunikace město'!$C$109:$K$202</definedName>
    <definedName name="_xlnm.Print_Titles" localSheetId="8">'SO140.2 - Komunikace město'!$121:$121</definedName>
    <definedName name="_xlnm._FilterDatabase" localSheetId="9" hidden="1">'SO310 - Odvodnění'!$C$120:$K$172</definedName>
    <definedName name="_xlnm.Print_Area" localSheetId="9">'SO310 - Odvodnění'!$C$4:$J$76,'SO310 - Odvodnění'!$C$82:$J$102,'SO310 - Odvodnění'!$C$108:$K$172</definedName>
    <definedName name="_xlnm.Print_Titles" localSheetId="9">'SO310 - Odvodnění'!$120:$120</definedName>
    <definedName name="_xlnm._FilterDatabase" localSheetId="10" hidden="1">'SO320 - Odvodnění'!$C$120:$K$174</definedName>
    <definedName name="_xlnm.Print_Area" localSheetId="10">'SO320 - Odvodnění'!$C$4:$J$76,'SO320 - Odvodnění'!$C$82:$J$102,'SO320 - Odvodnění'!$C$108:$K$174</definedName>
    <definedName name="_xlnm.Print_Titles" localSheetId="10">'SO320 - Odvodnění'!$120:$120</definedName>
    <definedName name="_xlnm._FilterDatabase" localSheetId="11" hidden="1">'SO330 - Odvodnění'!$C$120:$K$174</definedName>
    <definedName name="_xlnm.Print_Area" localSheetId="11">'SO330 - Odvodnění'!$C$4:$J$76,'SO330 - Odvodnění'!$C$82:$J$102,'SO330 - Odvodnění'!$C$108:$K$174</definedName>
    <definedName name="_xlnm.Print_Titles" localSheetId="11">'SO330 - Odvodnění'!$120:$120</definedName>
    <definedName name="_xlnm._FilterDatabase" localSheetId="12" hidden="1">'SO340 - Odvodnění'!$C$120:$K$174</definedName>
    <definedName name="_xlnm.Print_Area" localSheetId="12">'SO340 - Odvodnění'!$C$4:$J$76,'SO340 - Odvodnění'!$C$82:$J$102,'SO340 - Odvodnění'!$C$108:$K$174</definedName>
    <definedName name="_xlnm.Print_Titles" localSheetId="12">'SO340 - Odvodnění'!$120:$120</definedName>
  </definedNames>
  <calcPr/>
</workbook>
</file>

<file path=xl/calcChain.xml><?xml version="1.0" encoding="utf-8"?>
<calcChain xmlns="http://schemas.openxmlformats.org/spreadsheetml/2006/main">
  <c i="13" l="1" r="J37"/>
  <c r="J36"/>
  <c i="1" r="AY106"/>
  <c i="13" r="J35"/>
  <c i="1" r="AX106"/>
  <c i="13" r="BI174"/>
  <c r="BH174"/>
  <c r="BG174"/>
  <c r="BF174"/>
  <c r="T174"/>
  <c r="T173"/>
  <c r="R174"/>
  <c r="R173"/>
  <c r="P174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115"/>
  <c r="E7"/>
  <c r="E111"/>
  <c i="12" r="J37"/>
  <c r="J36"/>
  <c i="1" r="AY105"/>
  <c i="12" r="J35"/>
  <c i="1" r="AX105"/>
  <c i="12" r="BI174"/>
  <c r="BH174"/>
  <c r="BG174"/>
  <c r="BF174"/>
  <c r="T174"/>
  <c r="T173"/>
  <c r="R174"/>
  <c r="R173"/>
  <c r="P174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89"/>
  <c r="E7"/>
  <c r="E111"/>
  <c i="11" r="J37"/>
  <c r="J36"/>
  <c i="1" r="AY104"/>
  <c i="11" r="J35"/>
  <c i="1" r="AX104"/>
  <c i="11" r="BI174"/>
  <c r="BH174"/>
  <c r="BG174"/>
  <c r="BF174"/>
  <c r="T174"/>
  <c r="T173"/>
  <c r="R174"/>
  <c r="R173"/>
  <c r="P174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91"/>
  <c r="J20"/>
  <c r="J18"/>
  <c r="E18"/>
  <c r="F118"/>
  <c r="J17"/>
  <c r="J15"/>
  <c r="E15"/>
  <c r="F91"/>
  <c r="J14"/>
  <c r="J12"/>
  <c r="J115"/>
  <c r="E7"/>
  <c r="E85"/>
  <c i="10" r="J37"/>
  <c r="J36"/>
  <c i="1" r="AY103"/>
  <c i="10" r="J35"/>
  <c i="1" r="AX103"/>
  <c i="10"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115"/>
  <c r="E7"/>
  <c r="E111"/>
  <c i="9" r="J37"/>
  <c r="J36"/>
  <c i="1" r="AY102"/>
  <c i="9" r="J35"/>
  <c i="1" r="AX102"/>
  <c i="9" r="BI202"/>
  <c r="BH202"/>
  <c r="BG202"/>
  <c r="BF202"/>
  <c r="T202"/>
  <c r="T201"/>
  <c r="R202"/>
  <c r="R201"/>
  <c r="P202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3"/>
  <c r="BH143"/>
  <c r="BG143"/>
  <c r="BF143"/>
  <c r="T143"/>
  <c r="R143"/>
  <c r="P143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118"/>
  <c r="J20"/>
  <c r="J18"/>
  <c r="E18"/>
  <c r="F92"/>
  <c r="J17"/>
  <c r="J15"/>
  <c r="E15"/>
  <c r="F91"/>
  <c r="J14"/>
  <c r="J12"/>
  <c r="J116"/>
  <c r="E7"/>
  <c r="E85"/>
  <c i="8" r="J37"/>
  <c r="J36"/>
  <c i="1" r="AY101"/>
  <c i="8" r="J35"/>
  <c i="1" r="AX101"/>
  <c i="8" r="BI219"/>
  <c r="BH219"/>
  <c r="BG219"/>
  <c r="BF219"/>
  <c r="T219"/>
  <c r="T218"/>
  <c r="R219"/>
  <c r="R218"/>
  <c r="P219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T168"/>
  <c r="R169"/>
  <c r="R168"/>
  <c r="P169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120"/>
  <c r="J14"/>
  <c r="J12"/>
  <c r="J118"/>
  <c r="E7"/>
  <c r="E114"/>
  <c i="7" r="J37"/>
  <c r="J36"/>
  <c i="1" r="AY100"/>
  <c i="7" r="J35"/>
  <c i="1" r="AX100"/>
  <c i="7" r="BI199"/>
  <c r="BH199"/>
  <c r="BG199"/>
  <c r="BF199"/>
  <c r="T199"/>
  <c r="T198"/>
  <c r="R199"/>
  <c r="R198"/>
  <c r="P199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1"/>
  <c r="BH141"/>
  <c r="BG141"/>
  <c r="BF141"/>
  <c r="T141"/>
  <c r="R141"/>
  <c r="P141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91"/>
  <c r="J14"/>
  <c r="J12"/>
  <c r="J89"/>
  <c r="E7"/>
  <c r="E112"/>
  <c i="6" r="J37"/>
  <c r="J36"/>
  <c i="1" r="AY99"/>
  <c i="6" r="J35"/>
  <c i="1" r="AX99"/>
  <c i="6" r="BI228"/>
  <c r="BH228"/>
  <c r="BG228"/>
  <c r="BF228"/>
  <c r="T228"/>
  <c r="T227"/>
  <c r="R228"/>
  <c r="R227"/>
  <c r="P228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T172"/>
  <c r="R173"/>
  <c r="R172"/>
  <c r="P173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120"/>
  <c r="J20"/>
  <c r="J18"/>
  <c r="E18"/>
  <c r="F92"/>
  <c r="J17"/>
  <c r="J15"/>
  <c r="E15"/>
  <c r="F91"/>
  <c r="J14"/>
  <c r="J12"/>
  <c r="J118"/>
  <c r="E7"/>
  <c r="E85"/>
  <c i="5" r="J37"/>
  <c r="J36"/>
  <c i="1" r="AY98"/>
  <c i="5" r="J35"/>
  <c i="1" r="AX98"/>
  <c i="5" r="BI206"/>
  <c r="BH206"/>
  <c r="BG206"/>
  <c r="BF206"/>
  <c r="T206"/>
  <c r="T205"/>
  <c r="R206"/>
  <c r="R205"/>
  <c r="P206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92"/>
  <c r="J17"/>
  <c r="J15"/>
  <c r="E15"/>
  <c r="F91"/>
  <c r="J14"/>
  <c r="J12"/>
  <c r="J89"/>
  <c r="E7"/>
  <c r="E85"/>
  <c i="4" r="J37"/>
  <c r="J36"/>
  <c i="1" r="AY97"/>
  <c i="4" r="J35"/>
  <c i="1" r="AX97"/>
  <c i="4" r="BI220"/>
  <c r="BH220"/>
  <c r="BG220"/>
  <c r="BF220"/>
  <c r="T220"/>
  <c r="T219"/>
  <c r="R220"/>
  <c r="R219"/>
  <c r="P220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T170"/>
  <c r="R171"/>
  <c r="R170"/>
  <c r="P171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91"/>
  <c r="J20"/>
  <c r="J18"/>
  <c r="E18"/>
  <c r="F92"/>
  <c r="J17"/>
  <c r="J15"/>
  <c r="E15"/>
  <c r="F91"/>
  <c r="J14"/>
  <c r="J12"/>
  <c r="J89"/>
  <c r="E7"/>
  <c r="E114"/>
  <c i="3" r="J37"/>
  <c r="J36"/>
  <c i="1" r="AY96"/>
  <c i="3" r="J35"/>
  <c i="1" r="AX96"/>
  <c i="3" r="BI218"/>
  <c r="BH218"/>
  <c r="BG218"/>
  <c r="BF218"/>
  <c r="T218"/>
  <c r="T217"/>
  <c r="R218"/>
  <c r="R217"/>
  <c r="P218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120"/>
  <c r="J14"/>
  <c r="J12"/>
  <c r="J118"/>
  <c r="E7"/>
  <c r="E114"/>
  <c i="2" r="J37"/>
  <c r="J36"/>
  <c i="1" r="AY95"/>
  <c i="2" r="J35"/>
  <c i="1" r="AX95"/>
  <c i="2" r="BI140"/>
  <c r="BH140"/>
  <c r="BG140"/>
  <c r="BF140"/>
  <c r="T140"/>
  <c r="T139"/>
  <c r="R140"/>
  <c r="R139"/>
  <c r="P140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89"/>
  <c r="E7"/>
  <c r="E110"/>
  <c i="1" r="L90"/>
  <c r="AM90"/>
  <c r="AM89"/>
  <c r="L89"/>
  <c r="AM87"/>
  <c r="L87"/>
  <c r="L85"/>
  <c r="L84"/>
  <c i="2" r="J140"/>
  <c i="3" r="BK196"/>
  <c r="BK166"/>
  <c i="4" r="J215"/>
  <c r="BK208"/>
  <c r="J163"/>
  <c r="BK220"/>
  <c r="BK199"/>
  <c r="BK157"/>
  <c r="J146"/>
  <c r="J178"/>
  <c i="5" r="J187"/>
  <c r="J152"/>
  <c r="J197"/>
  <c r="J135"/>
  <c r="J204"/>
  <c r="J175"/>
  <c r="BK204"/>
  <c r="J182"/>
  <c r="J155"/>
  <c i="6" r="J206"/>
  <c r="BK208"/>
  <c r="BK194"/>
  <c r="J228"/>
  <c r="BK217"/>
  <c r="J147"/>
  <c r="BK204"/>
  <c r="BK161"/>
  <c r="BK203"/>
  <c r="BK152"/>
  <c i="7" r="BK188"/>
  <c r="BK134"/>
  <c r="J156"/>
  <c r="J146"/>
  <c r="J181"/>
  <c r="BK187"/>
  <c r="BK176"/>
  <c r="BK179"/>
  <c i="8" r="BK186"/>
  <c r="J148"/>
  <c r="BK197"/>
  <c r="BK196"/>
  <c r="BK149"/>
  <c r="J214"/>
  <c r="BK151"/>
  <c r="BK208"/>
  <c r="BK194"/>
  <c r="J140"/>
  <c i="9" r="BK191"/>
  <c r="J147"/>
  <c r="BK197"/>
  <c r="J174"/>
  <c r="J163"/>
  <c r="J161"/>
  <c r="BK147"/>
  <c r="BK132"/>
  <c r="J132"/>
  <c i="10" r="BK147"/>
  <c r="J137"/>
  <c i="11" r="BK165"/>
  <c r="J158"/>
  <c r="J144"/>
  <c r="BK130"/>
  <c r="J126"/>
  <c r="J141"/>
  <c i="12" r="BK155"/>
  <c r="BK134"/>
  <c r="J144"/>
  <c r="J165"/>
  <c r="J153"/>
  <c r="BK160"/>
  <c i="13" r="BK165"/>
  <c i="2" r="BK123"/>
  <c r="J136"/>
  <c i="3" r="BK202"/>
  <c r="BK127"/>
  <c r="J215"/>
  <c r="J177"/>
  <c r="J216"/>
  <c r="J196"/>
  <c r="BK154"/>
  <c r="BK143"/>
  <c i="4" r="BK201"/>
  <c r="J186"/>
  <c r="BK153"/>
  <c r="J168"/>
  <c r="J188"/>
  <c i="5" r="BK165"/>
  <c r="BK148"/>
  <c r="J181"/>
  <c r="J188"/>
  <c r="BK187"/>
  <c r="BK150"/>
  <c r="J167"/>
  <c r="J144"/>
  <c r="J177"/>
  <c r="J148"/>
  <c r="BK193"/>
  <c r="BK125"/>
  <c i="6" r="J213"/>
  <c r="BK214"/>
  <c r="BK205"/>
  <c r="J129"/>
  <c r="J130"/>
  <c r="BK228"/>
  <c i="7" r="J185"/>
  <c r="BK146"/>
  <c r="J188"/>
  <c r="BK130"/>
  <c i="8" r="J204"/>
  <c r="BK178"/>
  <c r="J144"/>
  <c r="BK210"/>
  <c r="BK176"/>
  <c r="J195"/>
  <c r="J132"/>
  <c r="J200"/>
  <c r="BK199"/>
  <c r="J206"/>
  <c r="J169"/>
  <c r="BK140"/>
  <c r="BK163"/>
  <c i="9" r="J202"/>
  <c r="J190"/>
  <c r="J181"/>
  <c r="BK125"/>
  <c r="BK190"/>
  <c r="BK130"/>
  <c r="BK175"/>
  <c r="J129"/>
  <c r="J134"/>
  <c r="BK176"/>
  <c r="BK129"/>
  <c r="J179"/>
  <c i="10" r="BK164"/>
  <c r="J130"/>
  <c r="J165"/>
  <c r="BK137"/>
  <c r="J170"/>
  <c r="J167"/>
  <c r="BK130"/>
  <c i="11" r="J172"/>
  <c r="J149"/>
  <c r="BK170"/>
  <c r="BK167"/>
  <c r="J124"/>
  <c r="BK135"/>
  <c i="12" r="BK126"/>
  <c r="J135"/>
  <c r="BK157"/>
  <c r="J126"/>
  <c i="13" r="J141"/>
  <c r="BK174"/>
  <c r="J154"/>
  <c i="2" r="BK136"/>
  <c i="1" r="AS94"/>
  <c i="3" r="J156"/>
  <c r="J218"/>
  <c r="J180"/>
  <c r="J147"/>
  <c i="4" r="J157"/>
  <c r="J174"/>
  <c r="J140"/>
  <c r="J195"/>
  <c r="J130"/>
  <c r="BK131"/>
  <c i="5" r="BK203"/>
  <c r="J132"/>
  <c r="BK152"/>
  <c r="BK175"/>
  <c i="6" r="J208"/>
  <c r="J216"/>
  <c r="BK196"/>
  <c i="7" r="BK148"/>
  <c r="BK145"/>
  <c r="J131"/>
  <c r="BK184"/>
  <c i="8" r="BK207"/>
  <c r="J161"/>
  <c r="BK198"/>
  <c r="J155"/>
  <c r="BK205"/>
  <c r="J180"/>
  <c r="J149"/>
  <c r="J184"/>
  <c i="9" r="J197"/>
  <c r="BK150"/>
  <c r="J193"/>
  <c r="BK169"/>
  <c r="BK179"/>
  <c r="BK136"/>
  <c r="J127"/>
  <c i="10" r="BK165"/>
  <c r="BK157"/>
  <c i="12" r="BK130"/>
  <c r="J163"/>
  <c r="J166"/>
  <c r="J164"/>
  <c r="J154"/>
  <c r="BK149"/>
  <c i="13" r="J139"/>
  <c r="J162"/>
  <c r="BK172"/>
  <c r="J167"/>
  <c r="J128"/>
  <c r="BK164"/>
  <c r="BK141"/>
  <c i="2" r="BK130"/>
  <c r="J128"/>
  <c r="J123"/>
  <c i="3" r="BK129"/>
  <c r="J166"/>
  <c r="BK151"/>
  <c r="J164"/>
  <c r="BK141"/>
  <c r="J188"/>
  <c r="BK215"/>
  <c i="4" r="J205"/>
  <c r="BK132"/>
  <c r="BK197"/>
  <c r="J200"/>
  <c i="6" r="BK149"/>
  <c r="J128"/>
  <c r="J200"/>
  <c r="BK215"/>
  <c r="J226"/>
  <c r="J170"/>
  <c r="J176"/>
  <c r="BK223"/>
  <c r="J134"/>
  <c r="J217"/>
  <c r="J152"/>
  <c r="BK209"/>
  <c r="BK165"/>
  <c i="7" r="J159"/>
  <c r="J182"/>
  <c r="BK132"/>
  <c r="BK157"/>
  <c r="J176"/>
  <c r="J132"/>
  <c r="J194"/>
  <c r="BK186"/>
  <c r="BK181"/>
  <c r="BK156"/>
  <c r="J141"/>
  <c i="8" r="J182"/>
  <c r="BK144"/>
  <c r="J189"/>
  <c r="J178"/>
  <c r="BK193"/>
  <c r="J207"/>
  <c r="J130"/>
  <c r="BK216"/>
  <c r="J186"/>
  <c r="BK159"/>
  <c r="BK202"/>
  <c i="9" r="J200"/>
  <c r="J189"/>
  <c r="BK170"/>
  <c r="J199"/>
  <c r="BK188"/>
  <c r="J186"/>
  <c r="J125"/>
  <c r="BK161"/>
  <c r="J156"/>
  <c r="J131"/>
  <c r="J176"/>
  <c i="10" r="BK166"/>
  <c r="J139"/>
  <c r="J166"/>
  <c r="BK154"/>
  <c i="11" r="BK163"/>
  <c r="J157"/>
  <c r="BK126"/>
  <c r="BK124"/>
  <c r="J174"/>
  <c r="BK144"/>
  <c r="BK141"/>
  <c r="BK168"/>
  <c r="J169"/>
  <c i="12" r="BK164"/>
  <c r="BK167"/>
  <c r="BK168"/>
  <c r="J155"/>
  <c r="BK166"/>
  <c r="BK172"/>
  <c r="J171"/>
  <c r="BK144"/>
  <c r="J128"/>
  <c i="13" r="BK170"/>
  <c r="BK166"/>
  <c r="J163"/>
  <c r="BK124"/>
  <c r="BK157"/>
  <c r="BK167"/>
  <c r="J157"/>
  <c i="2" r="J133"/>
  <c r="BK127"/>
  <c i="3" r="J192"/>
  <c r="J184"/>
  <c r="BK188"/>
  <c r="BK149"/>
  <c r="J149"/>
  <c r="BK173"/>
  <c r="BK156"/>
  <c r="J170"/>
  <c r="BK130"/>
  <c r="J172"/>
  <c r="J151"/>
  <c i="4" r="J159"/>
  <c r="BK151"/>
  <c r="BK218"/>
  <c r="BK174"/>
  <c r="BK184"/>
  <c r="J142"/>
  <c r="BK188"/>
  <c r="J182"/>
  <c r="BK209"/>
  <c r="BK215"/>
  <c r="BK205"/>
  <c r="J150"/>
  <c i="5" r="J186"/>
  <c r="BK191"/>
  <c r="BK131"/>
  <c r="BK194"/>
  <c r="BK133"/>
  <c r="J183"/>
  <c r="BK176"/>
  <c r="J130"/>
  <c r="J128"/>
  <c r="BK155"/>
  <c r="J176"/>
  <c r="BK135"/>
  <c i="6" r="BK151"/>
  <c r="J159"/>
  <c r="BK127"/>
  <c r="BK206"/>
  <c r="J196"/>
  <c r="BK173"/>
  <c r="J223"/>
  <c r="J210"/>
  <c r="J207"/>
  <c r="BK190"/>
  <c r="J194"/>
  <c r="BK210"/>
  <c r="J149"/>
  <c r="BK192"/>
  <c r="BK143"/>
  <c i="7" r="J179"/>
  <c r="BK197"/>
  <c r="BK167"/>
  <c r="BK174"/>
  <c r="J177"/>
  <c r="BK183"/>
  <c r="J197"/>
  <c r="J199"/>
  <c r="J184"/>
  <c r="BK159"/>
  <c r="J168"/>
  <c i="8" r="BK203"/>
  <c r="BK165"/>
  <c r="J203"/>
  <c r="J165"/>
  <c r="BK217"/>
  <c r="BK180"/>
  <c r="J190"/>
  <c r="J198"/>
  <c r="BK127"/>
  <c r="J208"/>
  <c r="BK161"/>
  <c r="BK155"/>
  <c r="BK192"/>
  <c r="J166"/>
  <c i="9" r="BK193"/>
  <c r="J183"/>
  <c r="BK202"/>
  <c r="BK189"/>
  <c r="J150"/>
  <c r="J158"/>
  <c r="BK133"/>
  <c r="J175"/>
  <c r="J185"/>
  <c i="10" r="J160"/>
  <c r="J162"/>
  <c r="J141"/>
  <c r="BK124"/>
  <c i="11" r="J163"/>
  <c r="J130"/>
  <c r="BK137"/>
  <c r="BK162"/>
  <c r="BK147"/>
  <c r="BK171"/>
  <c r="J151"/>
  <c r="J134"/>
  <c i="12" r="J149"/>
  <c r="BK169"/>
  <c r="BK141"/>
  <c r="J160"/>
  <c r="J170"/>
  <c r="J139"/>
  <c r="BK128"/>
  <c r="J130"/>
  <c i="13" r="J144"/>
  <c r="J124"/>
  <c r="J174"/>
  <c r="J168"/>
  <c r="BK153"/>
  <c r="J130"/>
  <c r="BK158"/>
  <c r="BK155"/>
  <c r="J155"/>
  <c i="2" r="BK128"/>
  <c i="3" r="BK198"/>
  <c r="J213"/>
  <c r="BK213"/>
  <c r="J141"/>
  <c r="BK132"/>
  <c r="BK190"/>
  <c r="J168"/>
  <c r="J173"/>
  <c r="BK207"/>
  <c r="J190"/>
  <c r="BK168"/>
  <c i="4" r="BK161"/>
  <c r="J193"/>
  <c r="BK171"/>
  <c r="BK167"/>
  <c r="BK130"/>
  <c r="BK203"/>
  <c r="BK127"/>
  <c r="J161"/>
  <c r="J165"/>
  <c r="J129"/>
  <c i="5" r="J191"/>
  <c i="6" r="BK199"/>
  <c r="BK226"/>
  <c r="J203"/>
  <c r="BK225"/>
  <c r="J165"/>
  <c r="J132"/>
  <c r="BK128"/>
  <c r="J215"/>
  <c r="J214"/>
  <c r="BK147"/>
  <c i="7" r="J128"/>
  <c i="8" r="BK190"/>
  <c r="J151"/>
  <c r="J172"/>
  <c r="J210"/>
  <c r="BK146"/>
  <c r="BK148"/>
  <c r="BK189"/>
  <c i="10" r="J158"/>
  <c r="BK134"/>
  <c r="J172"/>
  <c r="J164"/>
  <c r="BK158"/>
  <c r="J154"/>
  <c r="J151"/>
  <c r="J147"/>
  <c r="BK135"/>
  <c r="J128"/>
  <c r="BK168"/>
  <c r="J157"/>
  <c r="BK139"/>
  <c i="11" r="BK151"/>
  <c r="J153"/>
  <c r="J165"/>
  <c r="BK149"/>
  <c r="BK174"/>
  <c r="J171"/>
  <c r="J154"/>
  <c i="12" r="J137"/>
  <c r="J157"/>
  <c r="BK139"/>
  <c r="BK137"/>
  <c r="J158"/>
  <c i="13" r="BK149"/>
  <c r="J169"/>
  <c r="BK154"/>
  <c r="J171"/>
  <c r="J160"/>
  <c r="BK169"/>
  <c r="J135"/>
  <c i="2" r="J127"/>
  <c r="J126"/>
  <c i="3" r="J132"/>
  <c r="BK194"/>
  <c r="J186"/>
  <c r="J153"/>
  <c r="BK172"/>
  <c r="BK209"/>
  <c r="BK180"/>
  <c r="BK153"/>
  <c i="4" r="BK142"/>
  <c r="J196"/>
  <c r="J220"/>
  <c r="J184"/>
  <c r="J218"/>
  <c r="BK178"/>
  <c r="BK194"/>
  <c r="J201"/>
  <c r="J191"/>
  <c r="J206"/>
  <c r="BK211"/>
  <c r="J167"/>
  <c r="J151"/>
  <c i="5" r="J194"/>
  <c r="J192"/>
  <c r="BK144"/>
  <c r="BK201"/>
  <c r="BK183"/>
  <c r="BK186"/>
  <c r="J203"/>
  <c r="BK169"/>
  <c r="BK190"/>
  <c r="BK153"/>
  <c r="BK192"/>
  <c r="BK162"/>
  <c i="6" r="J154"/>
  <c r="BK129"/>
  <c r="J184"/>
  <c r="J143"/>
  <c r="J225"/>
  <c r="BK167"/>
  <c r="J192"/>
  <c r="J127"/>
  <c r="BK154"/>
  <c r="BK178"/>
  <c r="J163"/>
  <c r="BK134"/>
  <c r="J182"/>
  <c i="7" r="BK190"/>
  <c r="BK141"/>
  <c r="BK185"/>
  <c r="BK173"/>
  <c r="J173"/>
  <c r="J145"/>
  <c r="J190"/>
  <c r="J134"/>
  <c r="J172"/>
  <c r="BK129"/>
  <c r="J130"/>
  <c i="8" r="J191"/>
  <c r="J157"/>
  <c r="J192"/>
  <c r="J219"/>
  <c r="BK182"/>
  <c r="J138"/>
  <c r="BK128"/>
  <c r="J197"/>
  <c r="J146"/>
  <c r="BK169"/>
  <c r="J205"/>
  <c r="J176"/>
  <c i="9" r="BK199"/>
  <c r="BK187"/>
  <c r="J159"/>
  <c r="BK200"/>
  <c r="BK183"/>
  <c r="J148"/>
  <c r="BK185"/>
  <c r="BK148"/>
  <c r="J178"/>
  <c r="BK156"/>
  <c r="BK174"/>
  <c i="10" r="BK172"/>
  <c i="12" r="J172"/>
  <c i="13" r="J164"/>
  <c r="BK171"/>
  <c r="BK147"/>
  <c r="BK168"/>
  <c r="J147"/>
  <c i="3" r="J202"/>
  <c r="BK134"/>
  <c r="BK147"/>
  <c r="BK164"/>
  <c r="BK192"/>
  <c r="J127"/>
  <c r="J154"/>
  <c r="J198"/>
  <c r="J204"/>
  <c r="J176"/>
  <c r="BK176"/>
  <c i="4" r="J197"/>
  <c r="BK168"/>
  <c r="J208"/>
  <c r="BK217"/>
  <c r="BK191"/>
  <c r="J134"/>
  <c r="BK206"/>
  <c r="J194"/>
  <c r="J199"/>
  <c r="BK146"/>
  <c r="BK196"/>
  <c r="J131"/>
  <c r="BK159"/>
  <c r="J153"/>
  <c r="BK165"/>
  <c r="BK128"/>
  <c i="5" r="BK164"/>
  <c r="BK185"/>
  <c r="J129"/>
  <c r="J153"/>
  <c r="J206"/>
  <c r="J162"/>
  <c r="J165"/>
  <c r="BK126"/>
  <c r="BK167"/>
  <c r="J125"/>
  <c r="J164"/>
  <c i="6" r="BK130"/>
  <c r="BK186"/>
  <c r="BK182"/>
  <c r="BK213"/>
  <c r="BK211"/>
  <c r="BK219"/>
  <c r="J141"/>
  <c r="J169"/>
  <c r="J186"/>
  <c r="J199"/>
  <c r="J151"/>
  <c r="J204"/>
  <c r="J167"/>
  <c i="7" r="BK131"/>
  <c r="BK161"/>
  <c r="J186"/>
  <c r="J148"/>
  <c r="J174"/>
  <c r="BK196"/>
  <c r="BK199"/>
  <c r="J126"/>
  <c r="BK182"/>
  <c r="J166"/>
  <c r="BK172"/>
  <c i="8" r="J193"/>
  <c r="J128"/>
  <c r="BK132"/>
  <c r="BK191"/>
  <c r="BK206"/>
  <c r="BK204"/>
  <c r="J127"/>
  <c r="J217"/>
  <c r="BK195"/>
  <c r="J216"/>
  <c r="BK172"/>
  <c r="J199"/>
  <c r="BK138"/>
  <c r="J159"/>
  <c r="BK129"/>
  <c i="9" r="J188"/>
  <c r="BK127"/>
  <c r="J191"/>
  <c r="BK181"/>
  <c r="BK143"/>
  <c r="J143"/>
  <c r="J169"/>
  <c r="J133"/>
  <c i="10" r="BK151"/>
  <c r="BK170"/>
  <c r="BK160"/>
  <c r="BK144"/>
  <c r="J126"/>
  <c i="11" r="BK164"/>
  <c r="BK157"/>
  <c r="BK155"/>
  <c r="J166"/>
  <c r="J164"/>
  <c r="BK172"/>
  <c r="BK134"/>
  <c r="J167"/>
  <c r="BK166"/>
  <c i="12" r="J169"/>
  <c r="BK153"/>
  <c r="J162"/>
  <c r="J174"/>
  <c r="BK124"/>
  <c r="BK170"/>
  <c r="BK135"/>
  <c i="13" r="J151"/>
  <c r="J134"/>
  <c r="BK151"/>
  <c r="J137"/>
  <c r="J170"/>
  <c r="BK139"/>
  <c r="BK163"/>
  <c r="BK144"/>
  <c r="BK137"/>
  <c i="2" r="BK140"/>
  <c r="J130"/>
  <c i="3" r="BK200"/>
  <c r="J194"/>
  <c r="J131"/>
  <c r="BK184"/>
  <c r="J129"/>
  <c r="J200"/>
  <c r="BK216"/>
  <c r="J206"/>
  <c r="BK218"/>
  <c r="J207"/>
  <c r="BK177"/>
  <c r="J134"/>
  <c i="4" r="J127"/>
  <c r="J171"/>
  <c r="J128"/>
  <c r="J198"/>
  <c r="J211"/>
  <c r="BK200"/>
  <c r="BK134"/>
  <c r="J209"/>
  <c r="BK140"/>
  <c r="BK163"/>
  <c r="J148"/>
  <c r="J192"/>
  <c i="5" r="J126"/>
  <c r="BK132"/>
  <c r="BK195"/>
  <c r="BK197"/>
  <c r="J201"/>
  <c r="BK130"/>
  <c r="BK128"/>
  <c r="BK177"/>
  <c r="BK181"/>
  <c i="6" r="BK163"/>
  <c r="J161"/>
  <c r="BK216"/>
  <c r="J205"/>
  <c r="J201"/>
  <c r="BK200"/>
  <c r="J173"/>
  <c r="J219"/>
  <c r="J188"/>
  <c r="J178"/>
  <c r="BK141"/>
  <c r="J190"/>
  <c r="J131"/>
  <c i="7" r="BK128"/>
  <c r="J161"/>
  <c r="J196"/>
  <c r="J187"/>
  <c r="BK177"/>
  <c r="J129"/>
  <c i="8" r="J163"/>
  <c r="J202"/>
  <c r="BK214"/>
  <c r="BK166"/>
  <c r="BK219"/>
  <c r="BK200"/>
  <c r="J196"/>
  <c r="BK130"/>
  <c i="9" r="J136"/>
  <c r="J187"/>
  <c r="BK168"/>
  <c r="BK134"/>
  <c r="J168"/>
  <c r="J130"/>
  <c i="10" r="BK167"/>
  <c r="BK163"/>
  <c r="J149"/>
  <c r="J144"/>
  <c r="J124"/>
  <c r="J168"/>
  <c r="J163"/>
  <c r="J155"/>
  <c r="BK153"/>
  <c r="BK149"/>
  <c r="BK141"/>
  <c r="J134"/>
  <c r="J169"/>
  <c r="BK155"/>
  <c r="BK128"/>
  <c i="11" r="J168"/>
  <c r="BK158"/>
  <c r="J155"/>
  <c r="J147"/>
  <c r="J162"/>
  <c r="BK153"/>
  <c r="BK169"/>
  <c r="BK139"/>
  <c i="12" r="J151"/>
  <c r="J168"/>
  <c r="BK158"/>
  <c r="BK174"/>
  <c r="BK165"/>
  <c r="BK147"/>
  <c r="J134"/>
  <c i="13" r="J158"/>
  <c r="BK130"/>
  <c r="BK135"/>
  <c r="BK160"/>
  <c r="BK134"/>
  <c r="J149"/>
  <c i="2" r="BK126"/>
  <c r="BK133"/>
  <c i="3" r="BK204"/>
  <c r="J128"/>
  <c r="BK206"/>
  <c r="J143"/>
  <c r="J130"/>
  <c r="J209"/>
  <c r="BK186"/>
  <c r="BK128"/>
  <c r="J162"/>
  <c r="BK131"/>
  <c r="BK162"/>
  <c r="BK170"/>
  <c i="4" r="J203"/>
  <c r="J180"/>
  <c r="BK198"/>
  <c r="J132"/>
  <c r="BK192"/>
  <c r="BK148"/>
  <c r="BK150"/>
  <c r="BK129"/>
  <c r="J207"/>
  <c r="BK207"/>
  <c r="J217"/>
  <c r="BK195"/>
  <c r="BK180"/>
  <c r="BK182"/>
  <c r="BK193"/>
  <c r="BK186"/>
  <c i="5" r="J190"/>
  <c r="J193"/>
  <c r="J150"/>
  <c r="J195"/>
  <c r="J185"/>
  <c r="BK206"/>
  <c r="BK182"/>
  <c r="J131"/>
  <c r="BK129"/>
  <c r="BK188"/>
  <c r="J133"/>
  <c r="J169"/>
  <c i="6" r="BK170"/>
  <c r="BK207"/>
  <c r="BK188"/>
  <c r="BK184"/>
  <c r="J211"/>
  <c r="BK176"/>
  <c r="BK201"/>
  <c r="BK169"/>
  <c r="BK131"/>
  <c r="BK159"/>
  <c r="J202"/>
  <c r="J209"/>
  <c r="BK202"/>
  <c r="BK132"/>
  <c i="7" r="BK166"/>
  <c r="BK125"/>
  <c r="BK154"/>
  <c r="BK126"/>
  <c r="BK194"/>
  <c r="J154"/>
  <c r="J125"/>
  <c r="BK168"/>
  <c r="J183"/>
  <c r="J167"/>
  <c r="J157"/>
  <c i="8" r="J194"/>
  <c r="BK157"/>
  <c r="J129"/>
  <c r="BK184"/>
  <c i="9" r="BK186"/>
  <c r="J170"/>
  <c r="BK163"/>
  <c r="BK158"/>
  <c r="BK178"/>
  <c r="BK159"/>
  <c r="BK131"/>
  <c i="10" r="BK162"/>
  <c r="J135"/>
  <c r="BK169"/>
  <c r="J153"/>
  <c r="BK126"/>
  <c i="11" r="J170"/>
  <c r="J160"/>
  <c r="BK160"/>
  <c r="BK128"/>
  <c r="J139"/>
  <c r="BK154"/>
  <c r="J135"/>
  <c r="J128"/>
  <c r="J137"/>
  <c i="12" r="BK171"/>
  <c r="J124"/>
  <c r="J141"/>
  <c r="BK162"/>
  <c r="BK154"/>
  <c r="J167"/>
  <c r="J147"/>
  <c r="BK151"/>
  <c r="BK163"/>
  <c i="13" r="J166"/>
  <c r="J153"/>
  <c r="BK128"/>
  <c r="J172"/>
  <c r="BK162"/>
  <c r="J126"/>
  <c r="BK126"/>
  <c r="J165"/>
  <c i="2" l="1" r="BK129"/>
  <c r="J129"/>
  <c r="J99"/>
  <c i="4" r="P126"/>
  <c r="P173"/>
  <c i="5" r="T124"/>
  <c r="P189"/>
  <c i="6" r="T126"/>
  <c r="R198"/>
  <c i="7" r="T180"/>
  <c i="8" r="R162"/>
  <c r="BK209"/>
  <c r="J209"/>
  <c r="J103"/>
  <c i="9" r="R162"/>
  <c i="12" r="P146"/>
  <c r="T146"/>
  <c i="2" r="BK122"/>
  <c r="J122"/>
  <c r="J98"/>
  <c i="3" r="BK179"/>
  <c r="J179"/>
  <c r="J101"/>
  <c r="P201"/>
  <c i="4" r="BK164"/>
  <c r="J164"/>
  <c r="J99"/>
  <c r="T190"/>
  <c i="5" r="T168"/>
  <c i="6" r="P126"/>
  <c r="T218"/>
  <c i="7" r="P124"/>
  <c r="R189"/>
  <c i="9" r="P182"/>
  <c i="10" r="T146"/>
  <c i="2" r="P129"/>
  <c i="3" r="BK169"/>
  <c r="J169"/>
  <c r="J99"/>
  <c r="BK175"/>
  <c r="J175"/>
  <c r="J100"/>
  <c r="R208"/>
  <c i="4" r="R164"/>
  <c r="R190"/>
  <c i="5" r="T189"/>
  <c i="7" r="P180"/>
  <c i="8" r="BK171"/>
  <c r="J171"/>
  <c r="J101"/>
  <c r="P209"/>
  <c i="9" r="BK162"/>
  <c r="J162"/>
  <c r="J99"/>
  <c r="T182"/>
  <c i="11" r="R123"/>
  <c i="6" r="BK126"/>
  <c r="J126"/>
  <c r="J98"/>
  <c r="T175"/>
  <c i="7" r="T160"/>
  <c i="8" r="T162"/>
  <c r="R209"/>
  <c i="9" r="R182"/>
  <c i="10" r="P123"/>
  <c i="3" r="R126"/>
  <c r="P175"/>
  <c r="BK201"/>
  <c r="J201"/>
  <c r="J102"/>
  <c i="4" r="P164"/>
  <c r="P190"/>
  <c i="5" r="P168"/>
  <c r="T196"/>
  <c i="6" r="P166"/>
  <c r="P198"/>
  <c i="7" r="BK160"/>
  <c r="J160"/>
  <c r="J99"/>
  <c r="T189"/>
  <c i="8" r="P162"/>
  <c r="T209"/>
  <c i="10" r="R146"/>
  <c i="2" r="R122"/>
  <c i="3" r="T126"/>
  <c r="T179"/>
  <c i="4" r="R126"/>
  <c r="BK210"/>
  <c r="J210"/>
  <c r="J103"/>
  <c i="5" r="P124"/>
  <c r="R196"/>
  <c i="6" r="BK175"/>
  <c r="J175"/>
  <c r="J101"/>
  <c r="P218"/>
  <c i="7" r="R160"/>
  <c i="8" r="BK162"/>
  <c r="J162"/>
  <c r="J99"/>
  <c r="R188"/>
  <c i="9" r="T124"/>
  <c r="P192"/>
  <c i="11" r="P146"/>
  <c i="12" r="BK123"/>
  <c i="6" r="R166"/>
  <c r="BK198"/>
  <c r="J198"/>
  <c r="J102"/>
  <c i="7" r="P160"/>
  <c i="8" r="T126"/>
  <c r="P171"/>
  <c i="9" r="T162"/>
  <c i="10" r="P146"/>
  <c i="12" r="T123"/>
  <c r="T122"/>
  <c r="T121"/>
  <c i="13" r="BK123"/>
  <c r="J123"/>
  <c r="J98"/>
  <c i="3" r="BK126"/>
  <c r="J126"/>
  <c r="J98"/>
  <c r="R179"/>
  <c r="T201"/>
  <c i="4" r="BK173"/>
  <c r="J173"/>
  <c r="J101"/>
  <c r="R210"/>
  <c i="5" r="BK189"/>
  <c r="J189"/>
  <c r="J100"/>
  <c i="6" r="BK166"/>
  <c r="J166"/>
  <c r="J99"/>
  <c r="T198"/>
  <c i="7" r="BK180"/>
  <c r="J180"/>
  <c r="J100"/>
  <c i="8" r="BK126"/>
  <c r="J126"/>
  <c r="J98"/>
  <c r="BK188"/>
  <c r="J188"/>
  <c r="J102"/>
  <c i="9" r="R124"/>
  <c r="T192"/>
  <c i="10" r="T123"/>
  <c r="T122"/>
  <c r="T121"/>
  <c i="11" r="BK146"/>
  <c r="J146"/>
  <c r="J100"/>
  <c i="12" r="R146"/>
  <c i="2" r="R129"/>
  <c i="3" r="P126"/>
  <c r="P179"/>
  <c r="R201"/>
  <c i="4" r="T164"/>
  <c r="R173"/>
  <c r="T210"/>
  <c i="5" r="BK168"/>
  <c r="J168"/>
  <c r="J99"/>
  <c r="P196"/>
  <c i="7" r="T124"/>
  <c r="T123"/>
  <c r="T122"/>
  <c r="P189"/>
  <c i="8" r="R126"/>
  <c r="R125"/>
  <c r="R124"/>
  <c r="R171"/>
  <c i="11" r="BK123"/>
  <c r="J123"/>
  <c r="J98"/>
  <c i="13" r="P123"/>
  <c i="11" r="T146"/>
  <c i="12" r="BK146"/>
  <c r="J146"/>
  <c r="J100"/>
  <c i="13" r="BK146"/>
  <c r="J146"/>
  <c r="J100"/>
  <c i="8" r="P188"/>
  <c i="9" r="BK124"/>
  <c r="J124"/>
  <c r="J98"/>
  <c r="R192"/>
  <c i="11" r="P123"/>
  <c r="P122"/>
  <c r="P121"/>
  <c i="1" r="AU104"/>
  <c i="2" r="T122"/>
  <c i="3" r="P169"/>
  <c r="R175"/>
  <c r="BK208"/>
  <c r="J208"/>
  <c r="J103"/>
  <c i="4" r="BK190"/>
  <c r="J190"/>
  <c r="J102"/>
  <c i="5" r="BK124"/>
  <c r="J124"/>
  <c r="J98"/>
  <c r="R189"/>
  <c i="6" r="R126"/>
  <c r="P175"/>
  <c r="R218"/>
  <c i="7" r="BK124"/>
  <c r="J124"/>
  <c r="J98"/>
  <c i="9" r="BK182"/>
  <c r="J182"/>
  <c r="J100"/>
  <c i="10" r="BK146"/>
  <c r="J146"/>
  <c r="J100"/>
  <c i="12" r="R123"/>
  <c r="R122"/>
  <c r="R121"/>
  <c i="13" r="P146"/>
  <c i="2" r="P122"/>
  <c r="P121"/>
  <c r="P120"/>
  <c i="1" r="AU95"/>
  <c i="3" r="R169"/>
  <c r="T175"/>
  <c r="P208"/>
  <c i="4" r="BK126"/>
  <c r="T173"/>
  <c r="P210"/>
  <c i="5" r="R168"/>
  <c i="6" r="T166"/>
  <c r="BK218"/>
  <c r="J218"/>
  <c r="J103"/>
  <c i="7" r="R180"/>
  <c i="8" r="T188"/>
  <c i="9" r="P162"/>
  <c i="10" r="R123"/>
  <c r="R122"/>
  <c r="R121"/>
  <c i="11" r="T123"/>
  <c r="T122"/>
  <c r="T121"/>
  <c i="12" r="P123"/>
  <c r="P122"/>
  <c r="P121"/>
  <c i="1" r="AU105"/>
  <c i="13" r="R123"/>
  <c r="R146"/>
  <c i="2" r="T129"/>
  <c i="3" r="T169"/>
  <c r="T208"/>
  <c i="4" r="T126"/>
  <c r="T125"/>
  <c r="T124"/>
  <c i="5" r="R124"/>
  <c r="BK196"/>
  <c r="J196"/>
  <c r="J101"/>
  <c i="6" r="R175"/>
  <c i="7" r="R124"/>
  <c r="R123"/>
  <c r="R122"/>
  <c r="BK189"/>
  <c r="J189"/>
  <c r="J101"/>
  <c i="8" r="P126"/>
  <c r="P125"/>
  <c r="P124"/>
  <c i="1" r="AU101"/>
  <c i="8" r="T171"/>
  <c i="9" r="P124"/>
  <c r="P123"/>
  <c r="P122"/>
  <c i="1" r="AU102"/>
  <c i="9" r="BK192"/>
  <c r="J192"/>
  <c r="J101"/>
  <c i="10" r="BK123"/>
  <c r="BK122"/>
  <c r="BK121"/>
  <c r="J121"/>
  <c r="J96"/>
  <c i="11" r="R146"/>
  <c i="13" r="T123"/>
  <c r="T146"/>
  <c i="5" r="BK205"/>
  <c r="J205"/>
  <c r="J102"/>
  <c i="9" r="BK201"/>
  <c r="J201"/>
  <c r="J102"/>
  <c i="6" r="BK172"/>
  <c r="J172"/>
  <c r="J100"/>
  <c i="11" r="BK143"/>
  <c r="J143"/>
  <c r="J99"/>
  <c i="4" r="BK219"/>
  <c r="J219"/>
  <c r="J104"/>
  <c i="11" r="BK173"/>
  <c r="J173"/>
  <c r="J101"/>
  <c i="2" r="BK139"/>
  <c r="J139"/>
  <c r="J100"/>
  <c i="10" r="BK143"/>
  <c r="J143"/>
  <c r="J99"/>
  <c r="BK171"/>
  <c r="J171"/>
  <c r="J101"/>
  <c i="8" r="BK218"/>
  <c r="J218"/>
  <c r="J104"/>
  <c i="6" r="BK227"/>
  <c r="J227"/>
  <c r="J104"/>
  <c i="7" r="BK198"/>
  <c r="J198"/>
  <c r="J102"/>
  <c i="12" r="BK173"/>
  <c r="J173"/>
  <c r="J101"/>
  <c i="13" r="BK143"/>
  <c r="J143"/>
  <c r="J99"/>
  <c i="3" r="BK217"/>
  <c r="J217"/>
  <c r="J104"/>
  <c i="4" r="BK170"/>
  <c r="J170"/>
  <c r="J100"/>
  <c i="8" r="BK168"/>
  <c r="J168"/>
  <c r="J100"/>
  <c i="12" r="BK143"/>
  <c r="J143"/>
  <c r="J99"/>
  <c i="13" r="BK173"/>
  <c r="J173"/>
  <c r="J101"/>
  <c r="BE128"/>
  <c r="BE130"/>
  <c r="BE151"/>
  <c r="E85"/>
  <c r="BE141"/>
  <c r="BE162"/>
  <c r="BE139"/>
  <c r="BE160"/>
  <c r="J91"/>
  <c r="F117"/>
  <c r="BE144"/>
  <c r="BE153"/>
  <c r="BE154"/>
  <c r="F92"/>
  <c r="BE137"/>
  <c r="J92"/>
  <c r="BE165"/>
  <c r="BE170"/>
  <c r="BE124"/>
  <c r="BE174"/>
  <c r="J89"/>
  <c r="BE155"/>
  <c r="BE158"/>
  <c r="BE168"/>
  <c r="BE149"/>
  <c r="BE157"/>
  <c r="BE163"/>
  <c r="BE167"/>
  <c r="BE169"/>
  <c r="BE171"/>
  <c r="BE172"/>
  <c r="BE134"/>
  <c r="BE147"/>
  <c i="12" r="J123"/>
  <c r="J98"/>
  <c i="13" r="BE126"/>
  <c r="BE135"/>
  <c r="BE164"/>
  <c r="BE166"/>
  <c i="12" r="BE139"/>
  <c r="BE130"/>
  <c r="J92"/>
  <c r="J115"/>
  <c r="BE151"/>
  <c r="BE164"/>
  <c r="BE167"/>
  <c r="BE141"/>
  <c r="BE162"/>
  <c r="BE166"/>
  <c r="J91"/>
  <c r="BE149"/>
  <c r="BE168"/>
  <c r="BE170"/>
  <c i="11" r="BK122"/>
  <c r="BK121"/>
  <c r="J121"/>
  <c i="12" r="E85"/>
  <c r="BE174"/>
  <c r="F118"/>
  <c r="BE137"/>
  <c r="BE155"/>
  <c r="BE169"/>
  <c r="BE172"/>
  <c r="BE154"/>
  <c r="BE163"/>
  <c r="BE124"/>
  <c r="BE147"/>
  <c r="BE160"/>
  <c r="F91"/>
  <c r="BE158"/>
  <c r="BE165"/>
  <c r="BE126"/>
  <c r="BE134"/>
  <c r="BE144"/>
  <c r="BE128"/>
  <c r="BE171"/>
  <c r="BE135"/>
  <c r="BE153"/>
  <c r="BE157"/>
  <c i="11" r="BE149"/>
  <c i="10" r="J122"/>
  <c r="J97"/>
  <c r="J123"/>
  <c r="J98"/>
  <c i="11" r="E111"/>
  <c r="J118"/>
  <c r="BE147"/>
  <c r="BE165"/>
  <c r="F117"/>
  <c r="BE135"/>
  <c r="BE153"/>
  <c r="J89"/>
  <c r="BE130"/>
  <c r="BE144"/>
  <c r="BE128"/>
  <c r="BE141"/>
  <c r="BE154"/>
  <c r="BE157"/>
  <c r="BE162"/>
  <c r="BE170"/>
  <c r="BE174"/>
  <c r="BE167"/>
  <c r="BE172"/>
  <c r="BE155"/>
  <c r="BE163"/>
  <c r="BE169"/>
  <c r="F92"/>
  <c r="BE134"/>
  <c r="BE166"/>
  <c r="J117"/>
  <c r="BE124"/>
  <c r="BE151"/>
  <c r="BE137"/>
  <c r="BE168"/>
  <c r="BE158"/>
  <c r="BE160"/>
  <c r="BE171"/>
  <c r="BE126"/>
  <c r="BE139"/>
  <c r="BE164"/>
  <c i="10" r="F92"/>
  <c r="F91"/>
  <c i="9" r="BK123"/>
  <c r="J123"/>
  <c r="J97"/>
  <c i="10" r="J91"/>
  <c r="J118"/>
  <c r="BE124"/>
  <c r="BE130"/>
  <c r="BE144"/>
  <c r="BE153"/>
  <c r="BE157"/>
  <c r="BE162"/>
  <c r="BE163"/>
  <c r="BE165"/>
  <c r="BE167"/>
  <c r="J89"/>
  <c r="BE126"/>
  <c r="BE137"/>
  <c r="BE139"/>
  <c r="BE166"/>
  <c r="BE168"/>
  <c r="E85"/>
  <c r="BE135"/>
  <c r="BE141"/>
  <c r="BE147"/>
  <c r="BE151"/>
  <c r="BE154"/>
  <c r="BE155"/>
  <c r="BE160"/>
  <c r="BE164"/>
  <c r="BE128"/>
  <c r="BE134"/>
  <c r="BE149"/>
  <c r="BE158"/>
  <c r="BE169"/>
  <c r="BE170"/>
  <c r="BE172"/>
  <c i="9" r="BE125"/>
  <c r="J91"/>
  <c r="BE132"/>
  <c r="BE176"/>
  <c r="E112"/>
  <c r="BE161"/>
  <c i="8" r="BK125"/>
  <c r="J125"/>
  <c r="J97"/>
  <c i="9" r="F118"/>
  <c r="BE133"/>
  <c r="BE143"/>
  <c r="BE170"/>
  <c r="J119"/>
  <c r="BE129"/>
  <c r="BE148"/>
  <c r="BE150"/>
  <c r="BE174"/>
  <c r="BE181"/>
  <c r="BE134"/>
  <c r="BE158"/>
  <c r="F119"/>
  <c r="BE131"/>
  <c r="BE178"/>
  <c r="J89"/>
  <c r="BE136"/>
  <c r="BE147"/>
  <c r="BE156"/>
  <c r="BE159"/>
  <c r="BE168"/>
  <c r="BE127"/>
  <c r="BE130"/>
  <c r="BE175"/>
  <c r="BE187"/>
  <c r="BE188"/>
  <c r="BE193"/>
  <c r="BE199"/>
  <c r="BE200"/>
  <c r="BE163"/>
  <c r="BE169"/>
  <c r="BE179"/>
  <c r="BE183"/>
  <c r="BE185"/>
  <c r="BE186"/>
  <c r="BE189"/>
  <c r="BE190"/>
  <c r="BE191"/>
  <c r="BE197"/>
  <c r="BE202"/>
  <c i="8" r="BE149"/>
  <c r="BE157"/>
  <c r="BE144"/>
  <c r="BE197"/>
  <c r="BE199"/>
  <c r="BE203"/>
  <c r="E85"/>
  <c r="J92"/>
  <c r="BE176"/>
  <c r="BE192"/>
  <c r="J89"/>
  <c r="BE128"/>
  <c r="BE138"/>
  <c r="BE155"/>
  <c r="BE189"/>
  <c r="BE207"/>
  <c r="BE208"/>
  <c r="BE214"/>
  <c i="7" r="BK123"/>
  <c r="J123"/>
  <c r="J97"/>
  <c i="8" r="F121"/>
  <c r="BE161"/>
  <c r="BE165"/>
  <c r="BE190"/>
  <c r="J91"/>
  <c r="BE130"/>
  <c r="BE182"/>
  <c r="BE193"/>
  <c r="BE204"/>
  <c r="BE148"/>
  <c r="BE169"/>
  <c r="BE194"/>
  <c r="BE205"/>
  <c r="BE217"/>
  <c r="BE200"/>
  <c r="BE210"/>
  <c r="BE216"/>
  <c r="BE129"/>
  <c r="BE140"/>
  <c r="BE159"/>
  <c r="BE163"/>
  <c r="BE196"/>
  <c r="BE184"/>
  <c r="BE191"/>
  <c r="BE166"/>
  <c r="BE172"/>
  <c r="BE219"/>
  <c r="F91"/>
  <c r="BE127"/>
  <c r="BE132"/>
  <c r="BE186"/>
  <c r="BE206"/>
  <c r="BE178"/>
  <c r="BE180"/>
  <c r="BE202"/>
  <c r="BE146"/>
  <c r="BE151"/>
  <c r="BE195"/>
  <c r="BE198"/>
  <c i="7" r="J92"/>
  <c r="BE126"/>
  <c r="BE154"/>
  <c r="BE159"/>
  <c r="BE161"/>
  <c r="BE183"/>
  <c r="F92"/>
  <c r="BE190"/>
  <c r="BE188"/>
  <c r="J118"/>
  <c r="BE184"/>
  <c r="BE187"/>
  <c r="BE194"/>
  <c r="BE141"/>
  <c r="BE176"/>
  <c r="BE196"/>
  <c r="E85"/>
  <c r="BE145"/>
  <c r="BE157"/>
  <c r="BE197"/>
  <c r="BE132"/>
  <c r="J116"/>
  <c r="BE134"/>
  <c r="BE186"/>
  <c r="BE129"/>
  <c r="BE148"/>
  <c r="BE166"/>
  <c r="BE179"/>
  <c i="6" r="BK125"/>
  <c r="BK124"/>
  <c r="J124"/>
  <c i="7" r="F118"/>
  <c r="BE125"/>
  <c r="BE128"/>
  <c r="BE130"/>
  <c r="BE168"/>
  <c r="BE182"/>
  <c r="BE185"/>
  <c r="BE199"/>
  <c r="BE131"/>
  <c r="BE167"/>
  <c r="BE173"/>
  <c r="BE177"/>
  <c r="BE172"/>
  <c r="BE174"/>
  <c r="BE181"/>
  <c r="BE146"/>
  <c r="BE156"/>
  <c i="6" r="J91"/>
  <c r="BE170"/>
  <c r="BE128"/>
  <c r="BE152"/>
  <c r="BE173"/>
  <c r="BE130"/>
  <c r="BE154"/>
  <c r="BE188"/>
  <c r="BE194"/>
  <c r="BE203"/>
  <c r="BE206"/>
  <c r="F120"/>
  <c r="BE176"/>
  <c r="BE190"/>
  <c r="BE143"/>
  <c r="BE147"/>
  <c r="BE215"/>
  <c r="BE225"/>
  <c i="5" r="BK123"/>
  <c r="J123"/>
  <c r="J97"/>
  <c i="6" r="F121"/>
  <c r="BE159"/>
  <c r="BE163"/>
  <c r="BE182"/>
  <c r="BE186"/>
  <c r="BE199"/>
  <c r="BE201"/>
  <c r="BE211"/>
  <c r="BE223"/>
  <c r="BE226"/>
  <c r="J89"/>
  <c r="BE127"/>
  <c r="BE131"/>
  <c r="BE141"/>
  <c r="BE217"/>
  <c r="BE219"/>
  <c r="BE161"/>
  <c r="BE205"/>
  <c r="BE208"/>
  <c r="BE216"/>
  <c r="BE228"/>
  <c r="J121"/>
  <c r="BE129"/>
  <c r="BE202"/>
  <c r="BE207"/>
  <c r="E114"/>
  <c r="BE210"/>
  <c r="BE151"/>
  <c r="BE196"/>
  <c r="BE200"/>
  <c r="BE214"/>
  <c r="BE132"/>
  <c r="BE134"/>
  <c r="BE149"/>
  <c r="BE165"/>
  <c r="BE167"/>
  <c r="BE169"/>
  <c r="BE178"/>
  <c r="BE184"/>
  <c r="BE192"/>
  <c r="BE204"/>
  <c r="BE209"/>
  <c r="BE213"/>
  <c i="5" r="J92"/>
  <c r="J118"/>
  <c r="BE128"/>
  <c r="BE131"/>
  <c r="BE132"/>
  <c r="BE144"/>
  <c r="BE185"/>
  <c r="E112"/>
  <c r="BE164"/>
  <c r="F118"/>
  <c r="BE183"/>
  <c r="BE203"/>
  <c i="4" r="J126"/>
  <c r="J98"/>
  <c i="5" r="F119"/>
  <c r="BE133"/>
  <c r="BE195"/>
  <c r="BE150"/>
  <c r="BE162"/>
  <c r="J116"/>
  <c r="BE126"/>
  <c r="BE135"/>
  <c r="BE152"/>
  <c r="BE125"/>
  <c r="BE130"/>
  <c r="BE153"/>
  <c r="BE177"/>
  <c r="BE192"/>
  <c r="BE188"/>
  <c r="BE204"/>
  <c r="BE206"/>
  <c r="BE129"/>
  <c r="BE148"/>
  <c r="BE155"/>
  <c r="BE165"/>
  <c r="BE167"/>
  <c r="BE169"/>
  <c r="BE181"/>
  <c r="BE186"/>
  <c r="BE191"/>
  <c r="BE182"/>
  <c r="BE187"/>
  <c r="BE190"/>
  <c r="BE193"/>
  <c r="BE201"/>
  <c r="BE175"/>
  <c r="BE176"/>
  <c r="BE194"/>
  <c r="BE197"/>
  <c i="4" r="F121"/>
  <c r="BE182"/>
  <c r="BE184"/>
  <c r="BE194"/>
  <c r="BE129"/>
  <c r="BE132"/>
  <c r="BE199"/>
  <c r="J118"/>
  <c r="BE163"/>
  <c r="BE178"/>
  <c r="BE186"/>
  <c r="BE191"/>
  <c r="BE200"/>
  <c r="BE168"/>
  <c r="J92"/>
  <c r="BE192"/>
  <c r="BE201"/>
  <c r="BE217"/>
  <c i="3" r="BK125"/>
  <c r="BK124"/>
  <c r="J124"/>
  <c r="J96"/>
  <c i="4" r="BE146"/>
  <c r="BE159"/>
  <c r="BE205"/>
  <c r="BE206"/>
  <c r="BE208"/>
  <c r="BE215"/>
  <c r="BE220"/>
  <c r="BE128"/>
  <c r="BE148"/>
  <c r="BE165"/>
  <c r="BE211"/>
  <c r="BE218"/>
  <c r="BE140"/>
  <c r="BE153"/>
  <c r="BE161"/>
  <c r="BE195"/>
  <c r="BE197"/>
  <c r="E85"/>
  <c r="BE127"/>
  <c r="BE130"/>
  <c r="BE167"/>
  <c r="BE142"/>
  <c r="BE209"/>
  <c r="F120"/>
  <c r="BE131"/>
  <c r="BE150"/>
  <c r="BE157"/>
  <c r="BE171"/>
  <c r="BE174"/>
  <c r="J120"/>
  <c r="BE180"/>
  <c r="BE207"/>
  <c r="BE134"/>
  <c r="BE188"/>
  <c r="BE198"/>
  <c r="BE203"/>
  <c r="BE151"/>
  <c r="BE193"/>
  <c r="BE196"/>
  <c i="3" r="J91"/>
  <c r="BE162"/>
  <c r="BE180"/>
  <c r="F91"/>
  <c r="BE130"/>
  <c r="BE143"/>
  <c r="BE149"/>
  <c r="BE156"/>
  <c r="BE134"/>
  <c r="BE168"/>
  <c r="E85"/>
  <c r="BE129"/>
  <c r="BE132"/>
  <c r="BE173"/>
  <c r="BE200"/>
  <c r="J92"/>
  <c r="BE128"/>
  <c r="BE176"/>
  <c r="BE177"/>
  <c r="BE190"/>
  <c r="F121"/>
  <c r="BE164"/>
  <c r="BE184"/>
  <c r="BE192"/>
  <c r="BE207"/>
  <c r="BE213"/>
  <c r="BE216"/>
  <c r="J89"/>
  <c r="BE147"/>
  <c r="BE204"/>
  <c r="BE166"/>
  <c r="BE170"/>
  <c r="BE218"/>
  <c r="BE202"/>
  <c r="BE127"/>
  <c r="BE196"/>
  <c r="BE194"/>
  <c i="2" r="BK121"/>
  <c r="BK120"/>
  <c r="J120"/>
  <c i="3" r="BE153"/>
  <c r="BE198"/>
  <c r="BE141"/>
  <c r="BE151"/>
  <c r="BE215"/>
  <c r="BE131"/>
  <c r="BE154"/>
  <c r="BE172"/>
  <c r="BE186"/>
  <c r="BE188"/>
  <c r="BE206"/>
  <c r="BE209"/>
  <c i="2" r="J91"/>
  <c r="F92"/>
  <c r="J114"/>
  <c r="BE126"/>
  <c r="F91"/>
  <c r="J92"/>
  <c r="BE123"/>
  <c r="BE127"/>
  <c r="BE128"/>
  <c r="E85"/>
  <c r="BE130"/>
  <c r="BE133"/>
  <c r="BE136"/>
  <c r="BE140"/>
  <c r="J30"/>
  <c i="4" r="F34"/>
  <c i="1" r="BA97"/>
  <c i="6" r="J34"/>
  <c i="1" r="AW99"/>
  <c i="9" r="F35"/>
  <c i="1" r="BB102"/>
  <c i="11" r="F37"/>
  <c i="1" r="BD104"/>
  <c i="2" r="F35"/>
  <c i="1" r="BB95"/>
  <c i="4" r="F37"/>
  <c i="1" r="BD97"/>
  <c i="7" r="J34"/>
  <c i="1" r="AW100"/>
  <c i="9" r="F36"/>
  <c i="1" r="BC102"/>
  <c i="13" r="F34"/>
  <c i="1" r="BA106"/>
  <c i="3" r="F37"/>
  <c i="1" r="BD96"/>
  <c i="7" r="F35"/>
  <c i="1" r="BB100"/>
  <c i="10" r="F34"/>
  <c i="1" r="BA103"/>
  <c i="11" r="F34"/>
  <c i="1" r="BA104"/>
  <c i="2" r="F37"/>
  <c i="1" r="BD95"/>
  <c i="5" r="J34"/>
  <c i="1" r="AW98"/>
  <c i="8" r="F37"/>
  <c i="1" r="BD101"/>
  <c i="12" r="F37"/>
  <c i="1" r="BD105"/>
  <c i="2" r="F34"/>
  <c i="1" r="BA95"/>
  <c i="5" r="F36"/>
  <c i="1" r="BC98"/>
  <c i="6" r="J30"/>
  <c i="8" r="F34"/>
  <c i="1" r="BA101"/>
  <c i="12" r="F34"/>
  <c i="1" r="BA105"/>
  <c i="3" r="F34"/>
  <c i="1" r="BA96"/>
  <c i="6" r="F35"/>
  <c i="1" r="BB99"/>
  <c i="9" r="J34"/>
  <c i="1" r="AW102"/>
  <c i="10" r="J30"/>
  <c i="11" r="J34"/>
  <c i="1" r="AW104"/>
  <c i="5" r="F35"/>
  <c i="1" r="BB98"/>
  <c i="8" r="F35"/>
  <c i="1" r="BB101"/>
  <c i="12" r="F36"/>
  <c i="1" r="BC105"/>
  <c i="2" r="J34"/>
  <c i="1" r="AW95"/>
  <c i="4" r="F36"/>
  <c i="1" r="BC97"/>
  <c i="6" r="F37"/>
  <c i="1" r="BD99"/>
  <c i="10" r="J34"/>
  <c i="1" r="AW103"/>
  <c i="12" r="F35"/>
  <c i="1" r="BB105"/>
  <c i="5" r="F37"/>
  <c i="1" r="BD98"/>
  <c i="8" r="F36"/>
  <c i="1" r="BC101"/>
  <c i="13" r="F36"/>
  <c i="1" r="BC106"/>
  <c i="3" r="F35"/>
  <c i="1" r="BB96"/>
  <c i="7" r="F34"/>
  <c i="1" r="BA100"/>
  <c i="10" r="F35"/>
  <c i="1" r="BB103"/>
  <c i="11" r="F35"/>
  <c i="1" r="BB104"/>
  <c i="2" r="F36"/>
  <c i="1" r="BC95"/>
  <c i="4" r="J34"/>
  <c i="1" r="AW97"/>
  <c i="6" r="F36"/>
  <c i="1" r="BC99"/>
  <c i="9" r="F37"/>
  <c i="1" r="BD102"/>
  <c i="12" r="J34"/>
  <c i="1" r="AW105"/>
  <c i="11" r="F36"/>
  <c i="1" r="BC104"/>
  <c i="3" r="J34"/>
  <c i="1" r="AW96"/>
  <c i="7" r="F36"/>
  <c i="1" r="BC100"/>
  <c i="10" r="F37"/>
  <c i="1" r="BD103"/>
  <c i="11" r="J30"/>
  <c i="13" r="J34"/>
  <c i="1" r="AW106"/>
  <c i="5" r="F34"/>
  <c i="1" r="BA98"/>
  <c i="8" r="J34"/>
  <c i="1" r="AW101"/>
  <c i="13" r="F37"/>
  <c i="1" r="BD106"/>
  <c i="3" r="F36"/>
  <c i="1" r="BC96"/>
  <c i="6" r="F34"/>
  <c i="1" r="BA99"/>
  <c i="9" r="F34"/>
  <c i="1" r="BA102"/>
  <c i="4" r="F35"/>
  <c i="1" r="BB97"/>
  <c i="7" r="F37"/>
  <c i="1" r="BD100"/>
  <c i="10" r="F36"/>
  <c i="1" r="BC103"/>
  <c i="13" r="F35"/>
  <c i="1" r="BB106"/>
  <c i="5" l="1" r="R123"/>
  <c r="R122"/>
  <c i="3" r="P125"/>
  <c r="P124"/>
  <c i="1" r="AU96"/>
  <c i="13" r="P122"/>
  <c r="P121"/>
  <c i="1" r="AU106"/>
  <c i="3" r="R125"/>
  <c r="R124"/>
  <c r="T125"/>
  <c r="T124"/>
  <c i="4" r="BK125"/>
  <c r="J125"/>
  <c r="J97"/>
  <c i="9" r="T123"/>
  <c r="T122"/>
  <c i="10" r="P122"/>
  <c r="P121"/>
  <c i="1" r="AU103"/>
  <c i="4" r="R125"/>
  <c r="R124"/>
  <c i="6" r="P125"/>
  <c r="P124"/>
  <c i="1" r="AU99"/>
  <c i="5" r="P123"/>
  <c r="P122"/>
  <c i="1" r="AU98"/>
  <c i="13" r="T122"/>
  <c r="T121"/>
  <c i="2" r="R121"/>
  <c r="R120"/>
  <c i="6" r="T125"/>
  <c r="T124"/>
  <c i="8" r="T125"/>
  <c r="T124"/>
  <c i="7" r="P123"/>
  <c r="P122"/>
  <c i="1" r="AU100"/>
  <c i="5" r="T123"/>
  <c r="T122"/>
  <c i="6" r="R125"/>
  <c r="R124"/>
  <c i="2" r="T121"/>
  <c r="T120"/>
  <c i="9" r="R123"/>
  <c r="R122"/>
  <c i="12" r="BK122"/>
  <c r="BK121"/>
  <c r="J121"/>
  <c r="J96"/>
  <c i="11" r="R122"/>
  <c r="R121"/>
  <c i="4" r="P125"/>
  <c r="P124"/>
  <c i="1" r="AU97"/>
  <c i="13" r="R122"/>
  <c r="R121"/>
  <c r="BK122"/>
  <c r="J122"/>
  <c r="J97"/>
  <c i="1" r="AG104"/>
  <c i="11" r="J122"/>
  <c r="J97"/>
  <c r="J96"/>
  <c i="1" r="AG103"/>
  <c i="9" r="BK122"/>
  <c r="J122"/>
  <c r="J96"/>
  <c i="8" r="BK124"/>
  <c r="J124"/>
  <c r="J96"/>
  <c i="7" r="BK122"/>
  <c r="J122"/>
  <c i="1" r="AG99"/>
  <c i="6" r="J96"/>
  <c r="J125"/>
  <c r="J97"/>
  <c i="5" r="BK122"/>
  <c r="J122"/>
  <c r="J96"/>
  <c i="3" r="J125"/>
  <c r="J97"/>
  <c i="1" r="AG95"/>
  <c i="2" r="J96"/>
  <c r="J121"/>
  <c r="J97"/>
  <c i="5" r="J33"/>
  <c i="1" r="AV98"/>
  <c r="AT98"/>
  <c i="13" r="J33"/>
  <c i="1" r="AV106"/>
  <c r="AT106"/>
  <c i="4" r="F33"/>
  <c i="1" r="AZ97"/>
  <c i="11" r="J33"/>
  <c i="1" r="AV104"/>
  <c r="AT104"/>
  <c r="AN104"/>
  <c i="3" r="J33"/>
  <c i="1" r="AV96"/>
  <c r="AT96"/>
  <c i="11" r="F33"/>
  <c i="1" r="AZ104"/>
  <c i="5" r="F33"/>
  <c i="1" r="AZ98"/>
  <c r="BA94"/>
  <c r="W30"/>
  <c i="3" r="F33"/>
  <c i="1" r="AZ96"/>
  <c i="9" r="F33"/>
  <c i="1" r="AZ102"/>
  <c i="13" r="F33"/>
  <c i="1" r="AZ106"/>
  <c i="2" r="J33"/>
  <c i="1" r="AV95"/>
  <c r="AT95"/>
  <c r="AN95"/>
  <c i="9" r="J33"/>
  <c i="1" r="AV102"/>
  <c r="AT102"/>
  <c r="BC94"/>
  <c r="W32"/>
  <c i="2" r="F33"/>
  <c i="1" r="AZ95"/>
  <c i="8" r="J33"/>
  <c i="1" r="AV101"/>
  <c r="AT101"/>
  <c i="4" r="J33"/>
  <c i="1" r="AV97"/>
  <c r="AT97"/>
  <c i="12" r="F33"/>
  <c i="1" r="AZ105"/>
  <c i="3" r="J30"/>
  <c i="1" r="AG96"/>
  <c i="6" r="J33"/>
  <c i="1" r="AV99"/>
  <c r="AT99"/>
  <c r="AN99"/>
  <c i="6" r="F33"/>
  <c i="1" r="AZ99"/>
  <c i="7" r="F33"/>
  <c i="1" r="AZ100"/>
  <c i="12" r="J33"/>
  <c i="1" r="AV105"/>
  <c r="AT105"/>
  <c i="7" r="J33"/>
  <c i="1" r="AV100"/>
  <c r="AT100"/>
  <c r="BB94"/>
  <c r="AX94"/>
  <c i="8" r="F33"/>
  <c i="1" r="AZ101"/>
  <c i="10" r="F33"/>
  <c i="1" r="AZ103"/>
  <c i="10" r="J33"/>
  <c i="1" r="AV103"/>
  <c r="AT103"/>
  <c r="AN103"/>
  <c r="BD94"/>
  <c r="W33"/>
  <c i="7" r="J30"/>
  <c i="1" r="AG100"/>
  <c i="4" l="1" r="BK124"/>
  <c r="J124"/>
  <c r="J96"/>
  <c i="13" r="BK121"/>
  <c r="J121"/>
  <c r="J96"/>
  <c i="12" r="J122"/>
  <c r="J97"/>
  <c i="11" r="J39"/>
  <c i="10" r="J39"/>
  <c i="1" r="AN100"/>
  <c i="7" r="J96"/>
  <c r="J39"/>
  <c i="6" r="J39"/>
  <c i="1" r="AN96"/>
  <c i="3" r="J39"/>
  <c i="2" r="J39"/>
  <c i="1" r="AU94"/>
  <c i="8" r="J30"/>
  <c i="1" r="AG101"/>
  <c r="AN101"/>
  <c i="12" r="J30"/>
  <c i="1" r="AG105"/>
  <c i="9" r="J30"/>
  <c i="1" r="AG102"/>
  <c r="AN102"/>
  <c r="AW94"/>
  <c r="AK30"/>
  <c r="W31"/>
  <c r="AY94"/>
  <c i="5" r="J30"/>
  <c i="1" r="AG98"/>
  <c r="AZ94"/>
  <c r="AV94"/>
  <c r="AK29"/>
  <c i="12" l="1" r="J39"/>
  <c i="9" r="J39"/>
  <c i="8" r="J39"/>
  <c i="5" r="J39"/>
  <c i="1" r="AN98"/>
  <c r="AN105"/>
  <c i="13" r="J30"/>
  <c i="1" r="AG106"/>
  <c i="4" r="J30"/>
  <c i="1" r="AG97"/>
  <c r="AN97"/>
  <c r="AT94"/>
  <c r="W29"/>
  <c i="13" l="1" r="J39"/>
  <c i="4" r="J39"/>
  <c i="1" r="AN106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<sst xmlns="http://schemas.openxmlformats.org/spreadsheetml/2006/main">
  <si>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</si>
  <si>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</si>
  <si>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</si>
  <si>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</si>
  <si>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</si>
  <si>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{2edffbf6-2725-41c5-a3e4-0d81c646a1e9}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</si>
  <si>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</si>
  <si>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</si>
  <si>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</si>
  <si>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</si>
  <si>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</si>
  <si>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</si>
  <si>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</si>
  <si>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</si>
  <si>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2625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</si>
  <si>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</si>
  <si>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</si>
  <si>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Horní Bříza, stavební úpravy křižovatky silnic III/1804 a III/1806</t>
  </si>
  <si>
    <t>KSO:</t>
  </si>
  <si>
    <t>CC-CZ:</t>
  </si>
  <si>
    <t>Místo:</t>
  </si>
  <si>
    <t xml:space="preserve"> </t>
  </si>
  <si>
    <t>Datum:</t>
  </si>
  <si>
    <t>9. 11. 2025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</si>
  <si>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</si>
  <si>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</si>
  <si>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</si>
  <si>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</si>
  <si>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</si>
  <si>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</si>
  <si>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</si>
  <si>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</si>
  <si>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</si>
  <si>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</si>
  <si>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</si>
  <si>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</si>
  <si>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</si>
  <si>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</si>
  <si>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</si>
  <si>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</si>
  <si>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</si>
  <si>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</si>
  <si>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</si>
  <si>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</si>
  <si>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</si>
  <si>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</si>
  <si>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</si>
  <si>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</si>
  <si>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</si>
  <si>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</si>
  <si>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</si>
  <si>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</si>
  <si>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</si>
  <si>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</si>
  <si>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</si>
  <si>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</si>
  <si>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</si>
  <si>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</si>
  <si>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</si>
  <si>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</si>
  <si>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</si>
  <si>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</si>
  <si>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</si>
  <si>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</si>
  <si>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</si>
  <si>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</si>
  <si>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</si>
  <si>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</si>
  <si>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</si>
  <si>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</si>
  <si>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</si>
  <si>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</si>
  <si>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</si>
  <si>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</si>
  <si>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</si>
  <si>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</si>
  <si>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</si>
  <si>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</si>
  <si>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SO000</t>
  </si>
  <si>
    <t>Vedlejší a ostatní náklady</t>
  </si>
  <si>
    <t>STA</t>
  </si>
  <si>
    <t>1</t>
  </si>
  <si>
    <t>{e0ce1e72-4b16-416b-9488-ebaa2c5e02cb}</t>
  </si>
  <si>
    <t>2</t>
  </si>
  <si>
    <t>SO110</t>
  </si>
  <si>
    <t>Komunikace OK SÚSPK</t>
  </si>
  <si>
    <t>{001206d0-a4f4-42bc-b3b9-b7ed78bbc3c4}</t>
  </si>
  <si>
    <t>SO120.1</t>
  </si>
  <si>
    <t>Komunikace SÚSPK</t>
  </si>
  <si>
    <t>{989ea18f-41c4-42a9-a796-289e6b292a5c}</t>
  </si>
  <si>
    <t>SO120.2</t>
  </si>
  <si>
    <t>Komunikace město</t>
  </si>
  <si>
    <t>{6f17f97c-d843-475b-baee-378939c54a05}</t>
  </si>
  <si>
    <t>SO130.1</t>
  </si>
  <si>
    <t>{b3aa9c63-07eb-4f11-ad26-3875d46e360a}</t>
  </si>
  <si>
    <t>SO130.2</t>
  </si>
  <si>
    <t>{b4271c9f-e6ed-4b50-a659-7f752ca4fab0}</t>
  </si>
  <si>
    <t>SO140.1</t>
  </si>
  <si>
    <t>{e8697bc4-7ffa-4262-8038-270f7a4c6e42}</t>
  </si>
  <si>
    <t>SO140.2</t>
  </si>
  <si>
    <t>{0938a3ef-f387-40cf-93da-41fb9ca17c13}</t>
  </si>
  <si>
    <t>SO310</t>
  </si>
  <si>
    <t>Odvodnění</t>
  </si>
  <si>
    <t>{13832d61-b237-4610-b9d6-3631b9530a57}</t>
  </si>
  <si>
    <t>SO320</t>
  </si>
  <si>
    <t>{233c9886-24e7-495c-80eb-6a315999b1de}</t>
  </si>
  <si>
    <t>SO330</t>
  </si>
  <si>
    <t>{34c19473-433a-495b-a876-fee522adc715}</t>
  </si>
  <si>
    <t>SO340</t>
  </si>
  <si>
    <t>{a12d32cf-c6eb-4c9b-b7cd-b6deddc60a4b}</t>
  </si>
  <si>
    <t>KRYCÍ LIST SOUPISU PRACÍ</t>
  </si>
  <si>
    <t>Objekt:</t>
  </si>
  <si>
    <t>SO000 -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</si>
  <si>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</si>
  <si>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</si>
  <si>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</si>
  <si>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</si>
  <si>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</si>
  <si>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</si>
  <si>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</si>
  <si>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</si>
  <si>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</si>
  <si>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</si>
  <si>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</si>
  <si>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</si>
  <si>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</si>
  <si>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</si>
  <si>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</si>
  <si>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</si>
  <si>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</si>
  <si>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</si>
  <si>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</si>
  <si>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</si>
  <si>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</si>
  <si>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</si>
  <si>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</si>
  <si>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</si>
  <si>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ROZPOCET</t>
  </si>
  <si>
    <t>VRN1</t>
  </si>
  <si>
    <t>Průzkumné, zeměměřičské a projektové práce</t>
  </si>
  <si>
    <t>K</t>
  </si>
  <si>
    <t>012002000</t>
  </si>
  <si>
    <t>Zeměměřičské práce</t>
  </si>
  <si>
    <t>kpl</t>
  </si>
  <si>
    <t>CS ÚRS 2025 02</t>
  </si>
  <si>
    <t>4</t>
  </si>
  <si>
    <t>1068043209</t>
  </si>
  <si>
    <t>VV</t>
  </si>
  <si>
    <t>1,0</t>
  </si>
  <si>
    <t>Součet</t>
  </si>
  <si>
    <t>012203000</t>
  </si>
  <si>
    <t>Zeměměřičské práce před výstavbou</t>
  </si>
  <si>
    <t>1024</t>
  </si>
  <si>
    <t>1817546338</t>
  </si>
  <si>
    <t>3</t>
  </si>
  <si>
    <t>012303000</t>
  </si>
  <si>
    <t>Zeměměřičské práce při provádění stavby</t>
  </si>
  <si>
    <t>987028479</t>
  </si>
  <si>
    <t>013254000</t>
  </si>
  <si>
    <t>Dokumentace skutečného provedení stavby</t>
  </si>
  <si>
    <t>655738963</t>
  </si>
  <si>
    <t>VRN3</t>
  </si>
  <si>
    <t>Zařízení staveniště</t>
  </si>
  <si>
    <t>5</t>
  </si>
  <si>
    <t>030001000</t>
  </si>
  <si>
    <t>1591587392</t>
  </si>
  <si>
    <t>6</t>
  </si>
  <si>
    <t>034303000</t>
  </si>
  <si>
    <t>Dopravní značení na staveništi</t>
  </si>
  <si>
    <t>1768787798</t>
  </si>
  <si>
    <t>7</t>
  </si>
  <si>
    <t>034503000</t>
  </si>
  <si>
    <t>Informační tabule na staveništi</t>
  </si>
  <si>
    <t>1425273475</t>
  </si>
  <si>
    <t>VRN4</t>
  </si>
  <si>
    <t>Inženýrská činnost</t>
  </si>
  <si>
    <t>8</t>
  </si>
  <si>
    <t>043002000</t>
  </si>
  <si>
    <t>Zkoušky a ostatní měření</t>
  </si>
  <si>
    <t>-6927061</t>
  </si>
  <si>
    <t>SO110 - Komunikace OK SÚSPK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</si>
  <si>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</si>
  <si>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</si>
  <si>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</si>
  <si>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</si>
  <si>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</si>
  <si>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</si>
  <si>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</si>
  <si>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</si>
  <si>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HSV</t>
  </si>
  <si>
    <t>Práce a dodávky HSV</t>
  </si>
  <si>
    <t>Zemní práce</t>
  </si>
  <si>
    <t>113107161</t>
  </si>
  <si>
    <t>Odstranění podkladů nebo krytů strojně plochy jednotlivě přes 50 m2 do 200 m2 s přemístěním hmot na skládku na vzdálenost do 20 m nebo s naložením na dopravní prostředek z kameniva hrubého drceného, o tl. vrstvy do 100 mm</t>
  </si>
  <si>
    <t>m2</t>
  </si>
  <si>
    <t>-1367790844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</si>
  <si>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</si>
  <si>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</si>
  <si>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-1344142679</t>
  </si>
  <si>
    <t>113154523</t>
  </si>
  <si>
    <t>Frézování živičného podkladu nebo krytu s naložením hmot na dopravní prostředek plochy do 500 m2 pruhu šířky přes 0,5 m, tloušťky vrstvy 50 mm</t>
  </si>
  <si>
    <t>218874444</t>
  </si>
  <si>
    <t>113154548</t>
  </si>
  <si>
    <t>Frézování živičného podkladu nebo krytu s naložením hmot na dopravní prostředek plochy přes 500 do 2 000 m2 pruhu šířky přes 1 m, tloušťky vrstvy 100 mm</t>
  </si>
  <si>
    <t>438805802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</si>
  <si>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</si>
  <si>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</si>
  <si>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</si>
  <si>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636343795</t>
  </si>
  <si>
    <t>121151123</t>
  </si>
  <si>
    <t>Sejmutí ornice strojně při souvislé ploše přes 500 m2, tl. vrstvy do 200 mm</t>
  </si>
  <si>
    <t>-430024275</t>
  </si>
  <si>
    <t>396+100+71+(32*0,4)+(32*0,1)-536-26</t>
  </si>
  <si>
    <t>122252205</t>
  </si>
  <si>
    <t>Odkopávky a prokopávky nezapažené pro silnice a dálnice strojně v hornině třídy těžitelnosti I přes 500 do 1 000 m3</t>
  </si>
  <si>
    <t>m3</t>
  </si>
  <si>
    <t>247105577</t>
  </si>
  <si>
    <t>"Komunikace" 396*0,56</t>
  </si>
  <si>
    <t>"Prstenec" 100*0,67</t>
  </si>
  <si>
    <t>"Odkop pro obruby" 32*0,4*0,67+32*0,1*0,67</t>
  </si>
  <si>
    <t>"Sanace - pouze se souhlasem TDI" (396+100+32*0,4+32*0,1)*0,5</t>
  </si>
  <si>
    <t>"Odpočet původní konstrukce" -(536*0,4+26*0,15)</t>
  </si>
  <si>
    <t>132151103</t>
  </si>
  <si>
    <t>Hloubení nezapažených rýh šířky do 800 mm strojně s urovnáním dna do předepsaného profilu a spádu v hornině třídy těžitelnosti I skupiny 1 a 2 přes 50 do 100 m3</t>
  </si>
  <si>
    <t>-1904233050</t>
  </si>
  <si>
    <t>"Rýha trativod" 133*0,5*0,4</t>
  </si>
  <si>
    <t>9</t>
  </si>
  <si>
    <t>162751117R</t>
  </si>
  <si>
    <t>Vodorovné přemístění výkopku nebo sypaniny po suchu na obvyklém dopravním prostředku, bez naložení výkopku, avšak se složením bez rozhrnutí z horniny třídy těžitelnosti I skupiny 1 až 3 na vzdálenost dle možností zhotovitele</t>
  </si>
  <si>
    <t>-2034068886</t>
  </si>
  <si>
    <t>"Odkopávky, rýhy"337,18+26,6</t>
  </si>
  <si>
    <t>"Násyp" -35,5</t>
  </si>
  <si>
    <t>10</t>
  </si>
  <si>
    <t>171151103</t>
  </si>
  <si>
    <t>Uložení sypanin do násypů strojně s rozprostřením sypaniny ve vrstvách a s hrubým urovnáním zhutněných z hornin soudržných jakékoliv třídy těžitelnosti</t>
  </si>
  <si>
    <t>1814618054</t>
  </si>
  <si>
    <t>"Střed OK" 71*0,5</t>
  </si>
  <si>
    <t>11</t>
  </si>
  <si>
    <t>171152111</t>
  </si>
  <si>
    <t>Uložení sypaniny do zhutněných násypů pro silnice, dálnice a letiště s rozprostřením sypaniny ve vrstvách, s hrubým urovnáním a uzavřením povrchu násypu z hornin nesoudržných sypkých v aktivní zóně</t>
  </si>
  <si>
    <t>1718398499</t>
  </si>
  <si>
    <t>"Sanace - pouze se souhlasem TDI" (396+100+32*0,4+32*0,1)*0,6</t>
  </si>
  <si>
    <t>M</t>
  </si>
  <si>
    <t>583442300</t>
  </si>
  <si>
    <t>štěrkodrť frakce 0/125</t>
  </si>
  <si>
    <t>t</t>
  </si>
  <si>
    <t>519965341</t>
  </si>
  <si>
    <t>307*2,2</t>
  </si>
  <si>
    <t>13</t>
  </si>
  <si>
    <t>171201201</t>
  </si>
  <si>
    <t>Uložení sypaniny na skládky nebo meziskládky bez hutnění s upravením uložené sypaniny do předepsaného tvaru</t>
  </si>
  <si>
    <t>-840590540</t>
  </si>
  <si>
    <t>14</t>
  </si>
  <si>
    <t>171201221</t>
  </si>
  <si>
    <t>Poplatek za uložení stavebního odpadu na skládce (skládkovné) zeminy a kamení zatříděného do Katalogu odpadů pod kódem 17 05 04</t>
  </si>
  <si>
    <t>-1084414566</t>
  </si>
  <si>
    <t>328,28*1,9</t>
  </si>
  <si>
    <t>15</t>
  </si>
  <si>
    <t>181152302</t>
  </si>
  <si>
    <t>Úprava pláně na stavbách silnic a dálnic strojně v zářezech mimo skalních se zhutněním</t>
  </si>
  <si>
    <t>323366412</t>
  </si>
  <si>
    <t>"Komunikace" 396</t>
  </si>
  <si>
    <t>"Prstenec" 100</t>
  </si>
  <si>
    <t>"Odkop pro obruby" 32*0,4+32*0,1</t>
  </si>
  <si>
    <t>"Sanace - pouze se souhlasem TDI" (396+100+32*0,4+32*0,1)</t>
  </si>
  <si>
    <t>16</t>
  </si>
  <si>
    <t>181301111</t>
  </si>
  <si>
    <t>Rozprostření a urovnání ornice v rovině nebo ve svahu sklonu do 1:5 strojně při souvislé ploše přes 500 m2, tl. vrstvy do 200 mm</t>
  </si>
  <si>
    <t>-280767431</t>
  </si>
  <si>
    <t>71</t>
  </si>
  <si>
    <t>17</t>
  </si>
  <si>
    <t>181411131</t>
  </si>
  <si>
    <t>Založení trávníku na půdě předem připravené plochy do 1000 m2 výsevem včetně utažení parkového v rovině nebo na svahu do 1:5</t>
  </si>
  <si>
    <t>-998643135</t>
  </si>
  <si>
    <t>18</t>
  </si>
  <si>
    <t>005724100</t>
  </si>
  <si>
    <t>osivo směs travní parková</t>
  </si>
  <si>
    <t>kg</t>
  </si>
  <si>
    <t>-104548784</t>
  </si>
  <si>
    <t>71*0,025</t>
  </si>
  <si>
    <t>19</t>
  </si>
  <si>
    <t>181951111</t>
  </si>
  <si>
    <t>Úprava pláně vyrovnáním výškových rozdílů strojně v hornině třídy těžitelnosti I, skupiny 1 až 3 bez zhutnění</t>
  </si>
  <si>
    <t>-389959321</t>
  </si>
  <si>
    <t>Zakládání</t>
  </si>
  <si>
    <t>20</t>
  </si>
  <si>
    <t>211971110</t>
  </si>
  <si>
    <t>Zřízení opláštění výplně z geotextilie odvodňovacích žeber nebo trativodů v rýze nebo zářezu se stěnami šikmými o sklonu do 1:2</t>
  </si>
  <si>
    <t>-702968431</t>
  </si>
  <si>
    <t>133*2</t>
  </si>
  <si>
    <t>693111990</t>
  </si>
  <si>
    <t>geotextilie netkaná separační, ochranná, filtrační, drenážní PES(70%)+PP(30%) 300g/m2</t>
  </si>
  <si>
    <t>1116816959</t>
  </si>
  <si>
    <t>22</t>
  </si>
  <si>
    <t>212752103</t>
  </si>
  <si>
    <t>Trativody z drenážních trubek pro liniové stavby a komunikace se zřízením štěrkového lože pod trubky a s jejich obsypem v otevřeném výkopu trubka korugovaná sendvičová PE-HD SN 4 celoperforovaná 360° DN 200</t>
  </si>
  <si>
    <t>1084484069</t>
  </si>
  <si>
    <t>133</t>
  </si>
  <si>
    <t>Vodorovné konstrukce</t>
  </si>
  <si>
    <t>23</t>
  </si>
  <si>
    <t>451317124R</t>
  </si>
  <si>
    <t>Podklad pod dlažbu z betonu prostého pro prostředí s mrazovými cykly tř. C 30/37 tl. přes 200 do 250 mm vč. výztuže</t>
  </si>
  <si>
    <t>1800371518</t>
  </si>
  <si>
    <t>24</t>
  </si>
  <si>
    <t>457532111</t>
  </si>
  <si>
    <t>Filtrační vrstvy jakékoliv tloušťky a sklonu z hrubého drceného kameniva se zhutněním do 10 pojezdů/m3, frakce od 4-8 do 22-32 mm</t>
  </si>
  <si>
    <t>1136774725</t>
  </si>
  <si>
    <t>"Filtrační vrstva trativod" 133*0,5*0,4</t>
  </si>
  <si>
    <t>Komunikace pozemní</t>
  </si>
  <si>
    <t>25</t>
  </si>
  <si>
    <t>564861115</t>
  </si>
  <si>
    <t>Podklad ze štěrkodrti ŠD s rozprostřením a zhutněním plochy přes 100 m2, po zhutnění tl. 240 mm</t>
  </si>
  <si>
    <t>213138531</t>
  </si>
  <si>
    <t>"Pod obruby" 32*0,4+32*0,1</t>
  </si>
  <si>
    <t>26</t>
  </si>
  <si>
    <t>564871111</t>
  </si>
  <si>
    <t>Podklad ze štěrkodrti ŠD s rozprostřením a zhutněním plochy přes 100 m2, po zhutnění tl. 250 mm</t>
  </si>
  <si>
    <t>1499969741</t>
  </si>
  <si>
    <t>27</t>
  </si>
  <si>
    <t>564952113</t>
  </si>
  <si>
    <t>Podklad z mechanicky zpevněného kameniva MZK (minerální beton) s rozprostřením a s hutněním, po zhutnění tl. 170 mm</t>
  </si>
  <si>
    <t>2042475225</t>
  </si>
  <si>
    <t>28</t>
  </si>
  <si>
    <t>565135121</t>
  </si>
  <si>
    <t>Asfaltový beton vrstva podkladní ACP 16 z nemodifikovaného asfaltu s rozprostřením a zhutněním ACP 16 S v pruhu šířky přes 3 m, po zhutnění tl. 50 mm</t>
  </si>
  <si>
    <t>1374554652</t>
  </si>
  <si>
    <t>29</t>
  </si>
  <si>
    <t>573231106</t>
  </si>
  <si>
    <t>Postřik spojovací PS bez posypu kamenivem ze silniční emulze, v množství 0,30 kg/m2</t>
  </si>
  <si>
    <t>722217237</t>
  </si>
  <si>
    <t>30</t>
  </si>
  <si>
    <t>573231107</t>
  </si>
  <si>
    <t>Postřik spojovací PS bez posypu kamenivem ze silniční emulze, v množství 0,40 kg/m2</t>
  </si>
  <si>
    <t>1067748772</t>
  </si>
  <si>
    <t>31</t>
  </si>
  <si>
    <t>577134121</t>
  </si>
  <si>
    <t>Asfaltový beton vrstva obrusná ACO 11 z nemodifikovaného asfaltu s rozprostřením a se zhutněním ACO 11+ v pruhu šířky přes 3 m, po zhutnění tl. 40 mm</t>
  </si>
  <si>
    <t>-1909706982</t>
  </si>
  <si>
    <t>32</t>
  </si>
  <si>
    <t>577145122</t>
  </si>
  <si>
    <t>Asfaltový beton vrstva ložní ACL 16 z nemodifikovaného asfaltu s rozprostřením a zhutněním ACL 16 + v pruhu šířky přes 3 m, po zhutnění tl. 50 mm</t>
  </si>
  <si>
    <t>1619484529</t>
  </si>
  <si>
    <t>33</t>
  </si>
  <si>
    <t>591141111</t>
  </si>
  <si>
    <t>Kladení dlažby z kostek s provedením lože do tl. 50 mm, s vyplněním spár, s dvojím beraněním a se smetením přebytečného materiálu na krajnici velkých z kamene, do lože z cementové malty</t>
  </si>
  <si>
    <t>-863224083</t>
  </si>
  <si>
    <t>34</t>
  </si>
  <si>
    <t>58381008</t>
  </si>
  <si>
    <t>kostka štípaná dlažební žula velká 15/17</t>
  </si>
  <si>
    <t>247412494</t>
  </si>
  <si>
    <t>Ostatní konstrukce a práce, bourání</t>
  </si>
  <si>
    <t>35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</si>
  <si>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</si>
  <si>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</si>
  <si>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-1842989090</t>
  </si>
  <si>
    <t>36</t>
  </si>
  <si>
    <t>58381007</t>
  </si>
  <si>
    <t>kostka štípaná dlažební žula drobná 8/10</t>
  </si>
  <si>
    <t>967840455</t>
  </si>
  <si>
    <t>32*0,1</t>
  </si>
  <si>
    <t>37</t>
  </si>
  <si>
    <t>916241213</t>
  </si>
  <si>
    <t>Osazení obrubníku kamenného se zřízením lože, s vyplněním a zatřením spár cementovou maltou stojatého s boční opěrou z betonu prostého, do lože z betonu prostého</t>
  </si>
  <si>
    <t>1259951208</t>
  </si>
  <si>
    <t>38</t>
  </si>
  <si>
    <t>58380002R</t>
  </si>
  <si>
    <t>obrubník kamenný žulový přímý 1000x300x250mm</t>
  </si>
  <si>
    <t>-772883718</t>
  </si>
  <si>
    <t>997</t>
  </si>
  <si>
    <t>Doprava suti a vybouraných hmot</t>
  </si>
  <si>
    <t>39</t>
  </si>
  <si>
    <t>997221551R</t>
  </si>
  <si>
    <t>Vodorovná doprava suti bez naložení, ale se složením a s hrubým urovnáním ze sypkých materiálů, na vzdálenost dle možností zhotovitele</t>
  </si>
  <si>
    <t>-776559085</t>
  </si>
  <si>
    <t>"Asf. vrstvy - Na recyklační středisko dle možností zhotovitele" 2,99+123,28</t>
  </si>
  <si>
    <t>"podkladní vrstvy" 4,42+235,84</t>
  </si>
  <si>
    <t>40</t>
  </si>
  <si>
    <t>997221561R</t>
  </si>
  <si>
    <t>Vodorovná doprava suti bez naložení, ale se složením a s hrubým urovnáním z kusových materiálů, na vzdálenost dle možností zhotovitele</t>
  </si>
  <si>
    <t>1153552547</t>
  </si>
  <si>
    <t>2,87</t>
  </si>
  <si>
    <t>41</t>
  </si>
  <si>
    <t>997221655</t>
  </si>
  <si>
    <t>-299734214</t>
  </si>
  <si>
    <t>42</t>
  </si>
  <si>
    <t>997221815</t>
  </si>
  <si>
    <t>Poplatek za uložení stavebního odpadu na skládce (skládkovné) z prostého betonu zatříděného do Katalogu odpadů pod kódem 170 101</t>
  </si>
  <si>
    <t>-1581282176</t>
  </si>
  <si>
    <t>998</t>
  </si>
  <si>
    <t>Přesun hmot</t>
  </si>
  <si>
    <t>43</t>
  </si>
  <si>
    <t>998225111</t>
  </si>
  <si>
    <t>Přesun hmot pro komunikace s krytem z kameniva, monolitickým betonovým nebo živičným dopravní vzdálenost do 200 m jakékoliv délky objektu</t>
  </si>
  <si>
    <t>1193693418</t>
  </si>
  <si>
    <t>SO120.1 - Komunikace SÚSPK</t>
  </si>
  <si>
    <t>480+78+(184*0,4)+(184*0,1)+(74*0,3)-463-10</t>
  </si>
  <si>
    <t>"Komunikace" 480*0,56</t>
  </si>
  <si>
    <t>"Odkop pro obruby" 184*0,4*0,56+184*0,1*0,56+74*0,3*0,56</t>
  </si>
  <si>
    <t>"Sanace - pouze se souhlasem TDI" (396+100+184*0,4+184*0,1+74*0,3)*0,5</t>
  </si>
  <si>
    <t>"Odpočet původní konstrukce" -(463*0,4+10*0,15)</t>
  </si>
  <si>
    <t>"Rýha trativod" 136*0,5*0,4</t>
  </si>
  <si>
    <t>"Odkopávky, rýhy"451,152+27,2</t>
  </si>
  <si>
    <t>"Ornice i pro SO 110" (199,2-71-50)*0,1</t>
  </si>
  <si>
    <t>"Sanace - pouze se souhlasem TDI" (480+184*0,4+184*0,1+74*0,3)*0,6</t>
  </si>
  <si>
    <t>356,52*2,2</t>
  </si>
  <si>
    <t>486,172*1,9</t>
  </si>
  <si>
    <t>"Komunikace" 480</t>
  </si>
  <si>
    <t>"Pod obruby" 184*0,4+184*0,1+74*0,3</t>
  </si>
  <si>
    <t>78</t>
  </si>
  <si>
    <t>78*0,025</t>
  </si>
  <si>
    <t>136*2</t>
  </si>
  <si>
    <t>136</t>
  </si>
  <si>
    <t>"Filtrační vrstva trativod" 136*0,5*0,4</t>
  </si>
  <si>
    <t>"Odkop pro obruby" 184*0,4+184*0,1+74*0,3</t>
  </si>
  <si>
    <t>914111111</t>
  </si>
  <si>
    <t>Montáž svislé dopravní značky základní velikosti do 1 m2 objímkami na sloupky nebo konzoly</t>
  </si>
  <si>
    <t>kus</t>
  </si>
  <si>
    <t>756333235</t>
  </si>
  <si>
    <t>40445619</t>
  </si>
  <si>
    <t>zákazové, příkazové dopravní značky B1-B34, C1-15 500mm</t>
  </si>
  <si>
    <t>1735627870</t>
  </si>
  <si>
    <t>40445642</t>
  </si>
  <si>
    <t>informativní značky směrové Z4 250x1000mm</t>
  </si>
  <si>
    <t>-810632451</t>
  </si>
  <si>
    <t>40445608</t>
  </si>
  <si>
    <t>značky upravující přednost P1, P4 700mm</t>
  </si>
  <si>
    <t>-1481715367</t>
  </si>
  <si>
    <t>914511112</t>
  </si>
  <si>
    <t>Montáž sloupku dopravních značek délky do 3,5 m do hliníkové patky pro sloupek D 60 mm</t>
  </si>
  <si>
    <t>-1020598462</t>
  </si>
  <si>
    <t>914531111</t>
  </si>
  <si>
    <t>Montáž konzol nebo nástavců pro osazení dopravních značek velikosti do 1 m2 na sloupek</t>
  </si>
  <si>
    <t>1385664781</t>
  </si>
  <si>
    <t>40445225</t>
  </si>
  <si>
    <t>sloupek pro dopravní značku Zn D 60mm v 3,5m</t>
  </si>
  <si>
    <t>1341539182</t>
  </si>
  <si>
    <t>40445240</t>
  </si>
  <si>
    <t>patka pro sloupek Al D 60mm</t>
  </si>
  <si>
    <t>-293494637</t>
  </si>
  <si>
    <t>40445256</t>
  </si>
  <si>
    <t>svorka upínací na sloupek dopravní značky D 60mm</t>
  </si>
  <si>
    <t>-100814679</t>
  </si>
  <si>
    <t>40445253</t>
  </si>
  <si>
    <t>víčko plastové na sloupek D 60mm</t>
  </si>
  <si>
    <t>1781426905</t>
  </si>
  <si>
    <t>184</t>
  </si>
  <si>
    <t>-1788410741</t>
  </si>
  <si>
    <t>184*0,1</t>
  </si>
  <si>
    <t>44</t>
  </si>
  <si>
    <t>919122121</t>
  </si>
  <si>
    <t>Utěsnění dilatačních spár zálivkou za tepla v cementobetonovém nebo živičném krytu včetně adhezního nátěru s těsnicím profilem pod zálivkou, pro komůrky šířky 15 mm, hloubky 25 mm</t>
  </si>
  <si>
    <t>941736909</t>
  </si>
  <si>
    <t>45</t>
  </si>
  <si>
    <t>919731121</t>
  </si>
  <si>
    <t>Zarovnání styčné plochy podkladu nebo krytu podél vybourané části komunikace nebo zpevněné plochy živičné tl. do 50 mm</t>
  </si>
  <si>
    <t>1441556800</t>
  </si>
  <si>
    <t>46</t>
  </si>
  <si>
    <t>919735114</t>
  </si>
  <si>
    <t>Řezání stávajícího živičného krytu nebo podkladu hloubky přes 150 do 200 mm</t>
  </si>
  <si>
    <t>-885732047</t>
  </si>
  <si>
    <t>47</t>
  </si>
  <si>
    <t>"Asf. vrstvy - Na recyklační středisko dle možností zhotovitele" 1,15+106,49</t>
  </si>
  <si>
    <t>"podkladní vrstvy" 1,7+203,72</t>
  </si>
  <si>
    <t>48</t>
  </si>
  <si>
    <t>11,89</t>
  </si>
  <si>
    <t>49</t>
  </si>
  <si>
    <t>50</t>
  </si>
  <si>
    <t>51</t>
  </si>
  <si>
    <t>SO120.2 - Komunikace město</t>
  </si>
  <si>
    <t>113106144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</si>
  <si>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</si>
  <si>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972855768</t>
  </si>
  <si>
    <t>113107221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</si>
  <si>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</si>
  <si>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-2058226608</t>
  </si>
  <si>
    <t>192+170</t>
  </si>
  <si>
    <t>616835067</t>
  </si>
  <si>
    <t>-2091915947</t>
  </si>
  <si>
    <t>-894924359</t>
  </si>
  <si>
    <t>-1891810344</t>
  </si>
  <si>
    <t>113204111</t>
  </si>
  <si>
    <t>Vytrhání obrub s vybouráním lože, s přemístěním hmot na skládku na vzdálenost do 3 m nebo s naložením na dopravní prostředek záhonových</t>
  </si>
  <si>
    <t>933813837</t>
  </si>
  <si>
    <t>102+230+10+121+14+23+6+3+173+224*0,2-178-192-170</t>
  </si>
  <si>
    <t>122252204</t>
  </si>
  <si>
    <t>Odkopávky a prokopávky nezapažené pro silnice a dálnice strojně v hornině třídy těžitelnosti I přes 100 do 500 m3</t>
  </si>
  <si>
    <t>352922375</t>
  </si>
  <si>
    <t>"Parkovací stání" 102*0,42</t>
  </si>
  <si>
    <t>"Chodník" (230+10)*0,24</t>
  </si>
  <si>
    <t>"Vjezd" (121+14)*0,26</t>
  </si>
  <si>
    <t>"Ostrůvek" (23+6+3)*0,24</t>
  </si>
  <si>
    <t>"Odkop pro obruby" 224*0,2*0,24</t>
  </si>
  <si>
    <t>"Sanace - poze se souhlasem TDI" 102*0,5</t>
  </si>
  <si>
    <t>"Odpočet původní konstrukce" -(178*0,4)-(192+170)*0,15</t>
  </si>
  <si>
    <t>287547305</t>
  </si>
  <si>
    <t>"Odkopávky, rýhy"79,472</t>
  </si>
  <si>
    <t>"Ornice" (186,3-173)*0,1</t>
  </si>
  <si>
    <t>"Sanace - poze se souhlasem TDI" 102*0,6</t>
  </si>
  <si>
    <t>61,2*2,2</t>
  </si>
  <si>
    <t>80,802*1,9</t>
  </si>
  <si>
    <t>"Parkovací stání" 102</t>
  </si>
  <si>
    <t>"Chodník" (230+10)</t>
  </si>
  <si>
    <t>"Vjezd" (121+14)</t>
  </si>
  <si>
    <t>"Ostrůvek" (23+6+3)</t>
  </si>
  <si>
    <t>"Pod obruby" 224*0,2</t>
  </si>
  <si>
    <t>-1659541354</t>
  </si>
  <si>
    <t>173</t>
  </si>
  <si>
    <t>872893126</t>
  </si>
  <si>
    <t>-1610081438</t>
  </si>
  <si>
    <t>173*0,025</t>
  </si>
  <si>
    <t>-189166391</t>
  </si>
  <si>
    <t>564851111</t>
  </si>
  <si>
    <t>Podklad ze štěrkodrti ŠD s rozprostřením a zhutněním plochy přes 100 m2, po zhutnění tl. 150 mm</t>
  </si>
  <si>
    <t>1439654590</t>
  </si>
  <si>
    <t>"Parkovací stání" 102*2</t>
  </si>
  <si>
    <t>591211111</t>
  </si>
  <si>
    <t>Kladení dlažby z kostek s provedením lože do tl. 50 mm, s vyplněním spár, s dvojím beraněním a se smetením přebytečného materiálu na krajnici drobných z kamene, do lože z kameniva</t>
  </si>
  <si>
    <t>-234850024</t>
  </si>
  <si>
    <t>1789017313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</si>
  <si>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</si>
  <si>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</si>
  <si>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-949331399</t>
  </si>
  <si>
    <t>"Ostrůvek" (6+3)</t>
  </si>
  <si>
    <t>59245006</t>
  </si>
  <si>
    <t>dlažba pro nevidomé betonová 200x100mm tl 60mm barevná</t>
  </si>
  <si>
    <t>111094624</t>
  </si>
  <si>
    <t>59245212</t>
  </si>
  <si>
    <t>dlažba zámková betonová tvaru I 200x165mm tl 60mm přírodní</t>
  </si>
  <si>
    <t>1579213406</t>
  </si>
  <si>
    <t>596212213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</si>
  <si>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300 m2</t>
  </si>
  <si>
    <t>946557583</t>
  </si>
  <si>
    <t>59245213</t>
  </si>
  <si>
    <t>dlažba zámková betonová tvaru I 200x165mm tl 80mm přírodní</t>
  </si>
  <si>
    <t>1827028498</t>
  </si>
  <si>
    <t>59245226</t>
  </si>
  <si>
    <t>dlažba pro nevidomé betonová 200x100mm tl 80mm barevná</t>
  </si>
  <si>
    <t>-2131699267</t>
  </si>
  <si>
    <t>596412113</t>
  </si>
  <si>
    <t>Kladení dlažby z betonových vegetačních dlaždic pozemních komunikací s ložem z kameniva těženého nebo drceného tl. do 50 mm, s vyplněním spár a vegetačních otvorů, s hutněním vibrováním velikosti dlaždic do 0,09 m2 tl. 80 mm, pro plochy přes 50 do 100 m2</t>
  </si>
  <si>
    <t>CS ÚRS 2025 01</t>
  </si>
  <si>
    <t>-479756320</t>
  </si>
  <si>
    <t>592450371R</t>
  </si>
  <si>
    <t>dlažba betonová vegetační tl.80mm přírodní</t>
  </si>
  <si>
    <t>1989511306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</si>
  <si>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</si>
  <si>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</si>
  <si>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744846268</t>
  </si>
  <si>
    <t>59217031</t>
  </si>
  <si>
    <t>obrubník silniční betonový 1000x150x250mm</t>
  </si>
  <si>
    <t>-842698173</t>
  </si>
  <si>
    <t>192883475</t>
  </si>
  <si>
    <t>-276264346</t>
  </si>
  <si>
    <t>916331112</t>
  </si>
  <si>
    <t>Osazení zahradního obrubníku betonového s ložem tl. od 50 do 100 mm z betonu prostého tř. C 12/15 s boční opěrou z betonu prostého tř. C 12/15</t>
  </si>
  <si>
    <t>-491605752</t>
  </si>
  <si>
    <t>59217001</t>
  </si>
  <si>
    <t>obrubník zahradní betonový 1000x50x250mm</t>
  </si>
  <si>
    <t>1638574201</t>
  </si>
  <si>
    <t>-1694126910</t>
  </si>
  <si>
    <t>"Asf. vrstvy - Na recyklační středisko dle možností zhotovitele" 22,08+40,94</t>
  </si>
  <si>
    <t>"podkladní vrstvy" 61,54+78,32</t>
  </si>
  <si>
    <t>823920177</t>
  </si>
  <si>
    <t>44,2+30,34+2,48</t>
  </si>
  <si>
    <t>770696442</t>
  </si>
  <si>
    <t>840824417</t>
  </si>
  <si>
    <t>998223011</t>
  </si>
  <si>
    <t>Přesun hmot pro pozemní komunikace s krytem dlážděným dopravní vzdálenost do 200 m jakékoliv délky objektu</t>
  </si>
  <si>
    <t>-74231109</t>
  </si>
  <si>
    <t>SO130.1 - Komunikace SÚSPK</t>
  </si>
  <si>
    <t>1016+243+134+(129*0,4)+(102*0,4)+(60*0,3)+(291*0,1)-1017-106</t>
  </si>
  <si>
    <t>"Komunikace" 1016*0,56</t>
  </si>
  <si>
    <t>"Zastávka" 243*0,54</t>
  </si>
  <si>
    <t>"Odkop pro obruby" 129*0,4*0,56+102*0,4*0,54+60*0,3*0,56+291*0,1*0,56</t>
  </si>
  <si>
    <t>"Sanace - pouze se souhlasem TDI" (1016+243+129*0,4+102*0,4+60*0,3+291*0,1)*0,5</t>
  </si>
  <si>
    <t>"Odpočet původní konstrukce" -(1017*0,4+106*0,15)</t>
  </si>
  <si>
    <t>"Rýha trativod" 266*0,5*0,4</t>
  </si>
  <si>
    <t>"Odkopávky, rýhy"1054,034+53,2</t>
  </si>
  <si>
    <t>"Ornice" (409,5-134)*0,1</t>
  </si>
  <si>
    <t>"Sanace - pouze se souhlasem TDI" (1016+243+129*0,4+102*0,4+60*0,3+291*0,1)*0,6</t>
  </si>
  <si>
    <t>839,1*2,2</t>
  </si>
  <si>
    <t>1134,784*1,9</t>
  </si>
  <si>
    <t>"Komunikace" 1016</t>
  </si>
  <si>
    <t>"Zastávka" 243</t>
  </si>
  <si>
    <t>"Odkop pro obruby" 129*0,4+102*0,4+60*0,3+291*0,1</t>
  </si>
  <si>
    <t>134</t>
  </si>
  <si>
    <t>134*0,025</t>
  </si>
  <si>
    <t>266*2</t>
  </si>
  <si>
    <t>266</t>
  </si>
  <si>
    <t>"Filtrační vrstva trativod" 266*0,5*0,4</t>
  </si>
  <si>
    <t>-1347898807</t>
  </si>
  <si>
    <t>"Zastávky" 243</t>
  </si>
  <si>
    <t>564952111</t>
  </si>
  <si>
    <t>Podklad z mechanicky zpevněného kameniva MZK (minerální beton) s rozprostřením a s hutněním, po zhutnění tl. 150 mm</t>
  </si>
  <si>
    <t>1262179091</t>
  </si>
  <si>
    <t>581141215</t>
  </si>
  <si>
    <t>Kryt cementobetonový silničních komunikací skupiny CB II tl. 240 mm</t>
  </si>
  <si>
    <t>-1578681396</t>
  </si>
  <si>
    <t>40445643</t>
  </si>
  <si>
    <t>informativní značky jiné IJ1-IJ3, IJ4c-IJ16 500x700mm</t>
  </si>
  <si>
    <t>-1860657764</t>
  </si>
  <si>
    <t>-1699726799</t>
  </si>
  <si>
    <t>291*0,1</t>
  </si>
  <si>
    <t>-1410326175</t>
  </si>
  <si>
    <t>-933919800</t>
  </si>
  <si>
    <t>"Asf. vrstvy - Na recyklační středisko dle možností zhotovitele" 12,19+233,91</t>
  </si>
  <si>
    <t>"podkladní vrstvy" 18,02+447,48</t>
  </si>
  <si>
    <t>52</t>
  </si>
  <si>
    <t>6,765</t>
  </si>
  <si>
    <t>53</t>
  </si>
  <si>
    <t>54</t>
  </si>
  <si>
    <t>55</t>
  </si>
  <si>
    <t>SO130.2 - Komunikace město</t>
  </si>
  <si>
    <t>251+96</t>
  </si>
  <si>
    <t>274+24+121+121+52+17+8+7+3+201+141*0,2-159-251-96</t>
  </si>
  <si>
    <t>"Chodník" (274+24)*0,24</t>
  </si>
  <si>
    <t>"Vjezd" (121+121+52+17)*0,26</t>
  </si>
  <si>
    <t>"Ostrůvek" (8+7+3)*0,24</t>
  </si>
  <si>
    <t>"Odkop pro obruby" 141*0,2*0,24</t>
  </si>
  <si>
    <t>"Odpočet původní konstrukce" -(159*0,4)-(251+96)*0,15</t>
  </si>
  <si>
    <t>"Odkopávky, rýhy"47,818</t>
  </si>
  <si>
    <t>"Ornice" (350,2-201)*0,1</t>
  </si>
  <si>
    <t>62,738*1,9</t>
  </si>
  <si>
    <t>"Chodník" (274+24)</t>
  </si>
  <si>
    <t>"Vjezd" (121+121+52+17)</t>
  </si>
  <si>
    <t>"Ostrůvek" (8+7+3)</t>
  </si>
  <si>
    <t>"Pod obruby" 141*0,2</t>
  </si>
  <si>
    <t>201</t>
  </si>
  <si>
    <t>201*0,025</t>
  </si>
  <si>
    <t>"Ostrůvek" (7+3)</t>
  </si>
  <si>
    <t>59245005</t>
  </si>
  <si>
    <t>dlažba skladebná betonová 200x100mm tl 80mm barevná</t>
  </si>
  <si>
    <t>1455941024</t>
  </si>
  <si>
    <t>121+121</t>
  </si>
  <si>
    <t>916131113</t>
  </si>
  <si>
    <t>Osazení silničního obrubníku betonového se zřízením lože, s vyplněním a zatřením spár cementovou maltou ležatého s boční opěrou z betonu prostého, do lože z betonu prostého</t>
  </si>
  <si>
    <t>218083572</t>
  </si>
  <si>
    <t>59217090R</t>
  </si>
  <si>
    <t>obrubník betonový bezbarierový pro autobusové zastávky výšky 290mm</t>
  </si>
  <si>
    <t>-1297846884</t>
  </si>
  <si>
    <t>"Asf. vrstvy - Na recyklační středisko dle možností zhotovitele" 28,865+36,57</t>
  </si>
  <si>
    <t>"podkladní vrstvy" 58,99+69,96</t>
  </si>
  <si>
    <t>24,96+29,315</t>
  </si>
  <si>
    <t>SO140.1 - Komunikace SÚSPK</t>
  </si>
  <si>
    <t>932+142+(104*0,4)+(205*0,3)+(309*0,1)-939</t>
  </si>
  <si>
    <t>"Komunikace" 932*0,56</t>
  </si>
  <si>
    <t>"Odkop pro obruby" 104*0,4*0,56+205*0,3*0,56+309*0,1*0,56</t>
  </si>
  <si>
    <t>"Sanace - pouze se souhlasem TDI" (932+104*0,4+205*0,3+309*0,1)*0,5</t>
  </si>
  <si>
    <t>"Odpočet původní konstrukce" -(939*0,4)</t>
  </si>
  <si>
    <t>"Rýha trativod" 271*0,5*0,4</t>
  </si>
  <si>
    <t>"Odkopávky, rýhy"754,36+54,2</t>
  </si>
  <si>
    <t>"Ornice" (269-142)*0,1</t>
  </si>
  <si>
    <t>"Sanace - pouze se souhlasem TDI" (932+104*0,4+205*0,3+309*0,1)*0,6</t>
  </si>
  <si>
    <t>639,6*2,2</t>
  </si>
  <si>
    <t>821,26*1,9</t>
  </si>
  <si>
    <t>"Komunikace" 932</t>
  </si>
  <si>
    <t>"Odkop pro obruby" 104*0,4+205*0,3+309*0,1</t>
  </si>
  <si>
    <t>142</t>
  </si>
  <si>
    <t>142*0,025</t>
  </si>
  <si>
    <t>271*2</t>
  </si>
  <si>
    <t>271</t>
  </si>
  <si>
    <t>"Filtrační vrstva trativod" 271*0,5*0,4</t>
  </si>
  <si>
    <t>309*0,1</t>
  </si>
  <si>
    <t>918045846</t>
  </si>
  <si>
    <t>-1381538143</t>
  </si>
  <si>
    <t>"Asf. vrstvy - Na recyklační středisko dle možností zhotovitele" 215,97</t>
  </si>
  <si>
    <t>"podkladní vrstvy" 413,16</t>
  </si>
  <si>
    <t>14,35</t>
  </si>
  <si>
    <t>SO140.2 - Komunikace město</t>
  </si>
  <si>
    <t>137+55</t>
  </si>
  <si>
    <t>40+137+55</t>
  </si>
  <si>
    <t>-455862662</t>
  </si>
  <si>
    <t>234+14+94+150+6+12+9+5+3+177+142*0,2-274-40-137-55</t>
  </si>
  <si>
    <t>"Chodník" (270+14)*0,24</t>
  </si>
  <si>
    <t>"Vjezd" (94+150+6+12)*0,26</t>
  </si>
  <si>
    <t>"Ostrůvek" (9+5+3)*0,24</t>
  </si>
  <si>
    <t>"Odkop pro obruby" 142*0,2*0,24</t>
  </si>
  <si>
    <t>"Odpočet původní konstrukce" -(274*0,4)-(40+137+55)*0,15</t>
  </si>
  <si>
    <t>"Odkopávky, rýhy"2,776</t>
  </si>
  <si>
    <t>"Ornice" (226,4-177)*0,1</t>
  </si>
  <si>
    <t>7,716*1,9</t>
  </si>
  <si>
    <t>"Chodník" (270+14)</t>
  </si>
  <si>
    <t>"Vjezd" (94+150+6+12)</t>
  </si>
  <si>
    <t>"Ostrůvek" (9+5+3)</t>
  </si>
  <si>
    <t>"Pod obruby" 177*0,2</t>
  </si>
  <si>
    <t>177</t>
  </si>
  <si>
    <t>177*0,025</t>
  </si>
  <si>
    <t>"Ostrůvek" (5+3)</t>
  </si>
  <si>
    <t>94+150</t>
  </si>
  <si>
    <t>106+40+8</t>
  </si>
  <si>
    <t>59217029</t>
  </si>
  <si>
    <t>obrubník silniční betonový nájezdový 1000x150x150mm</t>
  </si>
  <si>
    <t>-1977054033</t>
  </si>
  <si>
    <t>59217030</t>
  </si>
  <si>
    <t>obrubník silniční betonový přechodový 1000x150x150-250mm</t>
  </si>
  <si>
    <t>2037010658</t>
  </si>
  <si>
    <t>"Asf. vrstvy - Na recyklační středisko dle možností zhotovitele" 4,6+63,02</t>
  </si>
  <si>
    <t>"podkladní vrstvy" 39,44+120,56</t>
  </si>
  <si>
    <t>49,92+19,68+2,68</t>
  </si>
  <si>
    <t>SO310 - Odvodnění</t>
  </si>
  <si>
    <t xml:space="preserve">    8 - Vedení trubní dálková a přípojná</t>
  </si>
  <si>
    <t>132154202</t>
  </si>
  <si>
    <t>Hloubení zapažených rýh šířky přes 800 do 2 000 mm strojně s urovnáním dna do předepsaného profilu a spádu v hornině třídy těžitelnosti I skupiny 1 a 2 přes 20 do 50 m3</t>
  </si>
  <si>
    <t>922043154</t>
  </si>
  <si>
    <t>"Přípojky UV" 12*1,1*1,15</t>
  </si>
  <si>
    <t>151101101</t>
  </si>
  <si>
    <t>Zřízení pažení a rozepření stěn rýh pro podzemní vedení příložné pro jakoukoliv mezerovitost, hloubky do 2 m</t>
  </si>
  <si>
    <t>581861870</t>
  </si>
  <si>
    <t>"Přípojky UV" 12*1,15*2</t>
  </si>
  <si>
    <t>151101111</t>
  </si>
  <si>
    <t>Odstranění pažení a rozepření stěn rýh pro podzemní vedení s uložením materiálu na vzdálenost do 3 m od kraje výkopu příložné, hloubky do 2 m</t>
  </si>
  <si>
    <t>-1207259444</t>
  </si>
  <si>
    <t>1796203548</t>
  </si>
  <si>
    <t>"Odkopávky, rýhy"15,18</t>
  </si>
  <si>
    <t>"Zásyp" -7,92</t>
  </si>
  <si>
    <t>7,26*1,9</t>
  </si>
  <si>
    <t>174101101</t>
  </si>
  <si>
    <t>Zásyp sypaninou z jakékoliv horniny strojně s uložením výkopku ve vrstvách se zhutněním jam, šachet, rýh nebo kolem objektů v těchto vykopávkách</t>
  </si>
  <si>
    <t>-259207897</t>
  </si>
  <si>
    <t>"Přípojky UV" 12*1,1*0,6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</si>
  <si>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</si>
  <si>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</si>
  <si>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373275056</t>
  </si>
  <si>
    <t>"Přípojka UV" 12*1,1*0,45</t>
  </si>
  <si>
    <t>583336740</t>
  </si>
  <si>
    <t>kamenivo těžené hrubé frakce 16/32</t>
  </si>
  <si>
    <t>1894721949</t>
  </si>
  <si>
    <t>5,94*2,2</t>
  </si>
  <si>
    <t>451573111</t>
  </si>
  <si>
    <t>Lože pod potrubí, stoky a drobné objekty v otevřeném výkopu z písku a štěrkopísku do 63 mm</t>
  </si>
  <si>
    <t>-1813117500</t>
  </si>
  <si>
    <t>"Přípojka UV" 12*1,1*0,1</t>
  </si>
  <si>
    <t>Vedení trubní dálková a přípojná</t>
  </si>
  <si>
    <t>871313121</t>
  </si>
  <si>
    <t>Montáž kanalizačního potrubí z tvrdého PVC-U hladkého plnostěnného tuhost SN 8 DN 160</t>
  </si>
  <si>
    <t>867571712</t>
  </si>
  <si>
    <t>286114600R</t>
  </si>
  <si>
    <t>trubka kanalizační plastová PVC KG DN 160x1000 mm SN 8</t>
  </si>
  <si>
    <t>-1517908483</t>
  </si>
  <si>
    <t>12*1,05</t>
  </si>
  <si>
    <t>877315211</t>
  </si>
  <si>
    <t>Montáž tvarovek na kanalizačním plastovém potrubí z PP nebo PVC-U hladkého plnostěnného kolen, víček nebo hrdlových uzávěrů DN 150</t>
  </si>
  <si>
    <t>-717345272</t>
  </si>
  <si>
    <t>3*2</t>
  </si>
  <si>
    <t>286113600</t>
  </si>
  <si>
    <t>koleno kanalizace PVC KG 160x30°</t>
  </si>
  <si>
    <t>799807163</t>
  </si>
  <si>
    <t>286113610</t>
  </si>
  <si>
    <t>koleno kanalizační PVC KG 160x45°</t>
  </si>
  <si>
    <t>1832545986</t>
  </si>
  <si>
    <t>877315221</t>
  </si>
  <si>
    <t>Montáž tvarovek na kanalizačním plastovém potrubí z PP nebo PVC-U hladkého plnostěnného odboček DN 150</t>
  </si>
  <si>
    <t>-1232524292</t>
  </si>
  <si>
    <t>286113900</t>
  </si>
  <si>
    <t>odbočka kanalizační plastová s hrdlem KG 150/110/45°</t>
  </si>
  <si>
    <t>1935291452</t>
  </si>
  <si>
    <t>879001009R</t>
  </si>
  <si>
    <t>Napojení uliční vpusti do stávající kanalizace</t>
  </si>
  <si>
    <t>-2036021283</t>
  </si>
  <si>
    <t>895941111</t>
  </si>
  <si>
    <t xml:space="preserve">Zřízení vpusti kanalizační  uliční z betonových dílců typ UV-50 normální</t>
  </si>
  <si>
    <t>1957471677</t>
  </si>
  <si>
    <t>592238520</t>
  </si>
  <si>
    <t>dno pro uliční vpusť s kalovou prohlubní betonové 450x300x50mm</t>
  </si>
  <si>
    <t>-2031648744</t>
  </si>
  <si>
    <t>592238540</t>
  </si>
  <si>
    <t>skruž pro uliční vpusť s výtokovým otvorem PVC betonová 450x350x50mm</t>
  </si>
  <si>
    <t>564547953</t>
  </si>
  <si>
    <t>592238560</t>
  </si>
  <si>
    <t>skruž pro uliční vpusť horní betonová 450x195x50mm</t>
  </si>
  <si>
    <t>-1875086615</t>
  </si>
  <si>
    <t>592238600</t>
  </si>
  <si>
    <t>skruž pro uliční vpusť středová betonová 450x195x50mm</t>
  </si>
  <si>
    <t>1229329920</t>
  </si>
  <si>
    <t>592238640</t>
  </si>
  <si>
    <t>prstenec pro uliční vpusť vyrovnávací betonový 390x60x130mm</t>
  </si>
  <si>
    <t>-481256959</t>
  </si>
  <si>
    <t>592238740</t>
  </si>
  <si>
    <t>koš vysoký pro uliční vpusti žárově Pz plech pro rám 500/300mm</t>
  </si>
  <si>
    <t>-1627567025</t>
  </si>
  <si>
    <t>899204112</t>
  </si>
  <si>
    <t>Osazení mříží litinových včetně rámů a košů na bahno pro třídu zatížení D400, E600</t>
  </si>
  <si>
    <t>-1809153271</t>
  </si>
  <si>
    <t>55242320</t>
  </si>
  <si>
    <t>mříž vtoková litinová plochá 500x500mm</t>
  </si>
  <si>
    <t>-1783361466</t>
  </si>
  <si>
    <t>89999001R</t>
  </si>
  <si>
    <t>Vybourání uliční vpusti vč odvozu a likvidace</t>
  </si>
  <si>
    <t>1318194651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</si>
  <si>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</si>
  <si>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</si>
  <si>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-2063786832</t>
  </si>
  <si>
    <t>SO320 - Odvodnění</t>
  </si>
  <si>
    <t>"Přípojky UV" 40*1,1*1,15</t>
  </si>
  <si>
    <t>"Přípojky UV" 40*1,15*2</t>
  </si>
  <si>
    <t>"Odkopávky, rýhy"50,6</t>
  </si>
  <si>
    <t>"Zásyp" -26,4</t>
  </si>
  <si>
    <t>24,2*1,9</t>
  </si>
  <si>
    <t>"Přípojky UV" 40*1,1*0,6</t>
  </si>
  <si>
    <t>"Přípojka UV" 40*1,1*0,45</t>
  </si>
  <si>
    <t>19,8*2,2</t>
  </si>
  <si>
    <t>"Přípojka UV" 40*1,1*0,1</t>
  </si>
  <si>
    <t>40*1,05</t>
  </si>
  <si>
    <t>7*2</t>
  </si>
  <si>
    <t>935113111</t>
  </si>
  <si>
    <t>Osazení odvodňovacího žlabu s krycím roštem polymerbetonového šířky do 210 mm</t>
  </si>
  <si>
    <t>-1922096626</t>
  </si>
  <si>
    <t>59227113</t>
  </si>
  <si>
    <t>žlab odvodňovací s roštem bez spádu dna monolitický z polymerbetonu š 100mm</t>
  </si>
  <si>
    <t>1157153776</t>
  </si>
  <si>
    <t>SO330 - Odvodnění</t>
  </si>
  <si>
    <t>"Přípojky UV" 30*1,1*1,15</t>
  </si>
  <si>
    <t>"Přípojky UV" 30*1,15*2</t>
  </si>
  <si>
    <t>"Odkopávky, rýhy"37,95</t>
  </si>
  <si>
    <t>"Zásyp" -19,8</t>
  </si>
  <si>
    <t>18,15*1,9</t>
  </si>
  <si>
    <t>"Přípojky UV" 30*1,1*0,6</t>
  </si>
  <si>
    <t>"Přípojka UV" 30*1,1*0,45</t>
  </si>
  <si>
    <t>14,85*2,2</t>
  </si>
  <si>
    <t>"Přípojka UV" 30*1,1*0,1</t>
  </si>
  <si>
    <t>30*1,05</t>
  </si>
  <si>
    <t>SO340 - Odvodnění</t>
  </si>
  <si>
    <t>"Přípojky UV" 75*1,1*1,15</t>
  </si>
  <si>
    <t>"Přípojky UV" 75*1,15*2</t>
  </si>
  <si>
    <t>"Odkopávky, rýhy"94,875</t>
  </si>
  <si>
    <t>"Zásyp" -49,5</t>
  </si>
  <si>
    <t>45,375*1,9</t>
  </si>
  <si>
    <t>"Přípojky UV" 75*1,1*0,6</t>
  </si>
  <si>
    <t>"Přípojka UV" 75*1,1*0,45</t>
  </si>
  <si>
    <t>37,125*2,2</t>
  </si>
  <si>
    <t>"Přípojka UV" 75*1,1*0,1</t>
  </si>
  <si>
    <t>75</t>
  </si>
  <si>
    <t>75*1,05</t>
  </si>
  <si>
    <t>14*2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</si>
</sst>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2625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Horní Bříza, stavební úpravy křižovatky silnic III/1804 a III/1806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9. 11. 2025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ROUND(SUM(AS95:AS106),2)</f>
        <v>0</v>
      </c>
      <c r="AT94" s="113">
        <f>ROUND(SUM(AV94:AW94),2)</f>
        <v>0</v>
      </c>
      <c r="AU94" s="114">
        <f>ROUND(SUM(AU95:AU106),5)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ROUND(SUM(AZ95:AZ106),2)</f>
        <v>0</v>
      </c>
      <c r="BA94" s="113">
        <f>ROUND(SUM(BA95:BA106),2)</f>
        <v>0</v>
      </c>
      <c r="BB94" s="113">
        <f>ROUND(SUM(BB95:BB106),2)</f>
        <v>0</v>
      </c>
      <c r="BC94" s="113">
        <f>ROUND(SUM(BC95:BC106),2)</f>
        <v>0</v>
      </c>
      <c r="BD94" s="115">
        <f>ROUND(SUM(BD95:BD106),2)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'SO000 - Vedlejší a ostatn...'!J30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'SO000 - Vedlejší a ostatn...'!P120</f>
        <v>0</v>
      </c>
      <c r="AV95" s="127">
        <f>'SO000 - Vedlejší a ostatn...'!J33</f>
        <v>0</v>
      </c>
      <c r="AW95" s="127">
        <f>'SO000 - Vedlejší a ostatn...'!J34</f>
        <v>0</v>
      </c>
      <c r="AX95" s="127">
        <f>'SO000 - Vedlejší a ostatn...'!J35</f>
        <v>0</v>
      </c>
      <c r="AY95" s="127">
        <f>'SO000 - Vedlejší a ostatn...'!J36</f>
        <v>0</v>
      </c>
      <c r="AZ95" s="127">
        <f>'SO000 - Vedlejší a ostatn...'!F33</f>
        <v>0</v>
      </c>
      <c r="BA95" s="127">
        <f>'SO000 - Vedlejší a ostatn...'!F34</f>
        <v>0</v>
      </c>
      <c r="BB95" s="127">
        <f>'SO000 - Vedlejší a ostatn...'!F35</f>
        <v>0</v>
      </c>
      <c r="BC95" s="127">
        <f>'SO000 - Vedlejší a ostatn...'!F36</f>
        <v>0</v>
      </c>
      <c r="BD95" s="129">
        <f>'SO000 - Vedlejší a ostatn...'!F37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'SO110 - Komunikace OK SÚSPK'!J30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26">
        <v>0</v>
      </c>
      <c r="AT96" s="127">
        <f>ROUND(SUM(AV96:AW96),2)</f>
        <v>0</v>
      </c>
      <c r="AU96" s="128">
        <f>'SO110 - Komunikace OK SÚSPK'!P124</f>
        <v>0</v>
      </c>
      <c r="AV96" s="127">
        <f>'SO110 - Komunikace OK SÚSPK'!J33</f>
        <v>0</v>
      </c>
      <c r="AW96" s="127">
        <f>'SO110 - Komunikace OK SÚSPK'!J34</f>
        <v>0</v>
      </c>
      <c r="AX96" s="127">
        <f>'SO110 - Komunikace OK SÚSPK'!J35</f>
        <v>0</v>
      </c>
      <c r="AY96" s="127">
        <f>'SO110 - Komunikace OK SÚSPK'!J36</f>
        <v>0</v>
      </c>
      <c r="AZ96" s="127">
        <f>'SO110 - Komunikace OK SÚSPK'!F33</f>
        <v>0</v>
      </c>
      <c r="BA96" s="127">
        <f>'SO110 - Komunikace OK SÚSPK'!F34</f>
        <v>0</v>
      </c>
      <c r="BB96" s="127">
        <f>'SO110 - Komunikace OK SÚSPK'!F35</f>
        <v>0</v>
      </c>
      <c r="BC96" s="127">
        <f>'SO110 - Komunikace OK SÚSPK'!F36</f>
        <v>0</v>
      </c>
      <c r="BD96" s="129">
        <f>'SO110 - Komunikace OK SÚSPK'!F37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16.5" customHeight="1">
      <c r="A97" s="118" t="s">
        <v>77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88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'SO120.1 - Komunikace SÚSPK'!J30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80</v>
      </c>
      <c r="AR97" s="125"/>
      <c r="AS97" s="126">
        <v>0</v>
      </c>
      <c r="AT97" s="127">
        <f>ROUND(SUM(AV97:AW97),2)</f>
        <v>0</v>
      </c>
      <c r="AU97" s="128">
        <f>'SO120.1 - Komunikace SÚSPK'!P124</f>
        <v>0</v>
      </c>
      <c r="AV97" s="127">
        <f>'SO120.1 - Komunikace SÚSPK'!J33</f>
        <v>0</v>
      </c>
      <c r="AW97" s="127">
        <f>'SO120.1 - Komunikace SÚSPK'!J34</f>
        <v>0</v>
      </c>
      <c r="AX97" s="127">
        <f>'SO120.1 - Komunikace SÚSPK'!J35</f>
        <v>0</v>
      </c>
      <c r="AY97" s="127">
        <f>'SO120.1 - Komunikace SÚSPK'!J36</f>
        <v>0</v>
      </c>
      <c r="AZ97" s="127">
        <f>'SO120.1 - Komunikace SÚSPK'!F33</f>
        <v>0</v>
      </c>
      <c r="BA97" s="127">
        <f>'SO120.1 - Komunikace SÚSPK'!F34</f>
        <v>0</v>
      </c>
      <c r="BB97" s="127">
        <f>'SO120.1 - Komunikace SÚSPK'!F35</f>
        <v>0</v>
      </c>
      <c r="BC97" s="127">
        <f>'SO120.1 - Komunikace SÚSPK'!F36</f>
        <v>0</v>
      </c>
      <c r="BD97" s="129">
        <f>'SO120.1 - Komunikace SÚSPK'!F37</f>
        <v>0</v>
      </c>
      <c r="BE97" s="7"/>
      <c r="BT97" s="130" t="s">
        <v>81</v>
      </c>
      <c r="BV97" s="130" t="s">
        <v>75</v>
      </c>
      <c r="BW97" s="130" t="s">
        <v>89</v>
      </c>
      <c r="BX97" s="130" t="s">
        <v>5</v>
      </c>
      <c r="CL97" s="130" t="s">
        <v>1</v>
      </c>
      <c r="CM97" s="130" t="s">
        <v>83</v>
      </c>
    </row>
    <row r="98" s="7" customFormat="1" ht="16.5" customHeight="1">
      <c r="A98" s="118" t="s">
        <v>77</v>
      </c>
      <c r="B98" s="119"/>
      <c r="C98" s="120"/>
      <c r="D98" s="121" t="s">
        <v>90</v>
      </c>
      <c r="E98" s="121"/>
      <c r="F98" s="121"/>
      <c r="G98" s="121"/>
      <c r="H98" s="121"/>
      <c r="I98" s="122"/>
      <c r="J98" s="121" t="s">
        <v>91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'SO120.2 - Komunikace město'!J30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80</v>
      </c>
      <c r="AR98" s="125"/>
      <c r="AS98" s="126">
        <v>0</v>
      </c>
      <c r="AT98" s="127">
        <f>ROUND(SUM(AV98:AW98),2)</f>
        <v>0</v>
      </c>
      <c r="AU98" s="128">
        <f>'SO120.2 - Komunikace město'!P122</f>
        <v>0</v>
      </c>
      <c r="AV98" s="127">
        <f>'SO120.2 - Komunikace město'!J33</f>
        <v>0</v>
      </c>
      <c r="AW98" s="127">
        <f>'SO120.2 - Komunikace město'!J34</f>
        <v>0</v>
      </c>
      <c r="AX98" s="127">
        <f>'SO120.2 - Komunikace město'!J35</f>
        <v>0</v>
      </c>
      <c r="AY98" s="127">
        <f>'SO120.2 - Komunikace město'!J36</f>
        <v>0</v>
      </c>
      <c r="AZ98" s="127">
        <f>'SO120.2 - Komunikace město'!F33</f>
        <v>0</v>
      </c>
      <c r="BA98" s="127">
        <f>'SO120.2 - Komunikace město'!F34</f>
        <v>0</v>
      </c>
      <c r="BB98" s="127">
        <f>'SO120.2 - Komunikace město'!F35</f>
        <v>0</v>
      </c>
      <c r="BC98" s="127">
        <f>'SO120.2 - Komunikace město'!F36</f>
        <v>0</v>
      </c>
      <c r="BD98" s="129">
        <f>'SO120.2 - Komunikace město'!F37</f>
        <v>0</v>
      </c>
      <c r="BE98" s="7"/>
      <c r="BT98" s="130" t="s">
        <v>81</v>
      </c>
      <c r="BV98" s="130" t="s">
        <v>75</v>
      </c>
      <c r="BW98" s="130" t="s">
        <v>92</v>
      </c>
      <c r="BX98" s="130" t="s">
        <v>5</v>
      </c>
      <c r="CL98" s="130" t="s">
        <v>1</v>
      </c>
      <c r="CM98" s="130" t="s">
        <v>83</v>
      </c>
    </row>
    <row r="99" s="7" customFormat="1" ht="16.5" customHeight="1">
      <c r="A99" s="118" t="s">
        <v>77</v>
      </c>
      <c r="B99" s="119"/>
      <c r="C99" s="120"/>
      <c r="D99" s="121" t="s">
        <v>93</v>
      </c>
      <c r="E99" s="121"/>
      <c r="F99" s="121"/>
      <c r="G99" s="121"/>
      <c r="H99" s="121"/>
      <c r="I99" s="122"/>
      <c r="J99" s="121" t="s">
        <v>88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'SO130.1 - Komunikace SÚSPK'!J30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80</v>
      </c>
      <c r="AR99" s="125"/>
      <c r="AS99" s="126">
        <v>0</v>
      </c>
      <c r="AT99" s="127">
        <f>ROUND(SUM(AV99:AW99),2)</f>
        <v>0</v>
      </c>
      <c r="AU99" s="128">
        <f>'SO130.1 - Komunikace SÚSPK'!P124</f>
        <v>0</v>
      </c>
      <c r="AV99" s="127">
        <f>'SO130.1 - Komunikace SÚSPK'!J33</f>
        <v>0</v>
      </c>
      <c r="AW99" s="127">
        <f>'SO130.1 - Komunikace SÚSPK'!J34</f>
        <v>0</v>
      </c>
      <c r="AX99" s="127">
        <f>'SO130.1 - Komunikace SÚSPK'!J35</f>
        <v>0</v>
      </c>
      <c r="AY99" s="127">
        <f>'SO130.1 - Komunikace SÚSPK'!J36</f>
        <v>0</v>
      </c>
      <c r="AZ99" s="127">
        <f>'SO130.1 - Komunikace SÚSPK'!F33</f>
        <v>0</v>
      </c>
      <c r="BA99" s="127">
        <f>'SO130.1 - Komunikace SÚSPK'!F34</f>
        <v>0</v>
      </c>
      <c r="BB99" s="127">
        <f>'SO130.1 - Komunikace SÚSPK'!F35</f>
        <v>0</v>
      </c>
      <c r="BC99" s="127">
        <f>'SO130.1 - Komunikace SÚSPK'!F36</f>
        <v>0</v>
      </c>
      <c r="BD99" s="129">
        <f>'SO130.1 - Komunikace SÚSPK'!F37</f>
        <v>0</v>
      </c>
      <c r="BE99" s="7"/>
      <c r="BT99" s="130" t="s">
        <v>81</v>
      </c>
      <c r="BV99" s="130" t="s">
        <v>75</v>
      </c>
      <c r="BW99" s="130" t="s">
        <v>94</v>
      </c>
      <c r="BX99" s="130" t="s">
        <v>5</v>
      </c>
      <c r="CL99" s="130" t="s">
        <v>1</v>
      </c>
      <c r="CM99" s="130" t="s">
        <v>83</v>
      </c>
    </row>
    <row r="100" s="7" customFormat="1" ht="16.5" customHeight="1">
      <c r="A100" s="118" t="s">
        <v>77</v>
      </c>
      <c r="B100" s="119"/>
      <c r="C100" s="120"/>
      <c r="D100" s="121" t="s">
        <v>95</v>
      </c>
      <c r="E100" s="121"/>
      <c r="F100" s="121"/>
      <c r="G100" s="121"/>
      <c r="H100" s="121"/>
      <c r="I100" s="122"/>
      <c r="J100" s="121" t="s">
        <v>91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'SO130.2 - Komunikace město'!J30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80</v>
      </c>
      <c r="AR100" s="125"/>
      <c r="AS100" s="126">
        <v>0</v>
      </c>
      <c r="AT100" s="127">
        <f>ROUND(SUM(AV100:AW100),2)</f>
        <v>0</v>
      </c>
      <c r="AU100" s="128">
        <f>'SO130.2 - Komunikace město'!P122</f>
        <v>0</v>
      </c>
      <c r="AV100" s="127">
        <f>'SO130.2 - Komunikace město'!J33</f>
        <v>0</v>
      </c>
      <c r="AW100" s="127">
        <f>'SO130.2 - Komunikace město'!J34</f>
        <v>0</v>
      </c>
      <c r="AX100" s="127">
        <f>'SO130.2 - Komunikace město'!J35</f>
        <v>0</v>
      </c>
      <c r="AY100" s="127">
        <f>'SO130.2 - Komunikace město'!J36</f>
        <v>0</v>
      </c>
      <c r="AZ100" s="127">
        <f>'SO130.2 - Komunikace město'!F33</f>
        <v>0</v>
      </c>
      <c r="BA100" s="127">
        <f>'SO130.2 - Komunikace město'!F34</f>
        <v>0</v>
      </c>
      <c r="BB100" s="127">
        <f>'SO130.2 - Komunikace město'!F35</f>
        <v>0</v>
      </c>
      <c r="BC100" s="127">
        <f>'SO130.2 - Komunikace město'!F36</f>
        <v>0</v>
      </c>
      <c r="BD100" s="129">
        <f>'SO130.2 - Komunikace město'!F37</f>
        <v>0</v>
      </c>
      <c r="BE100" s="7"/>
      <c r="BT100" s="130" t="s">
        <v>81</v>
      </c>
      <c r="BV100" s="130" t="s">
        <v>75</v>
      </c>
      <c r="BW100" s="130" t="s">
        <v>96</v>
      </c>
      <c r="BX100" s="130" t="s">
        <v>5</v>
      </c>
      <c r="CL100" s="130" t="s">
        <v>1</v>
      </c>
      <c r="CM100" s="130" t="s">
        <v>83</v>
      </c>
    </row>
    <row r="101" s="7" customFormat="1" ht="16.5" customHeight="1">
      <c r="A101" s="118" t="s">
        <v>77</v>
      </c>
      <c r="B101" s="119"/>
      <c r="C101" s="120"/>
      <c r="D101" s="121" t="s">
        <v>97</v>
      </c>
      <c r="E101" s="121"/>
      <c r="F101" s="121"/>
      <c r="G101" s="121"/>
      <c r="H101" s="121"/>
      <c r="I101" s="122"/>
      <c r="J101" s="121" t="s">
        <v>88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'SO140.1 - Komunikace SÚSPK'!J30</f>
        <v>0</v>
      </c>
      <c r="AH101" s="122"/>
      <c r="AI101" s="122"/>
      <c r="AJ101" s="122"/>
      <c r="AK101" s="122"/>
      <c r="AL101" s="122"/>
      <c r="AM101" s="122"/>
      <c r="AN101" s="123">
        <f>SUM(AG101,AT101)</f>
        <v>0</v>
      </c>
      <c r="AO101" s="122"/>
      <c r="AP101" s="122"/>
      <c r="AQ101" s="124" t="s">
        <v>80</v>
      </c>
      <c r="AR101" s="125"/>
      <c r="AS101" s="126">
        <v>0</v>
      </c>
      <c r="AT101" s="127">
        <f>ROUND(SUM(AV101:AW101),2)</f>
        <v>0</v>
      </c>
      <c r="AU101" s="128">
        <f>'SO140.1 - Komunikace SÚSPK'!P124</f>
        <v>0</v>
      </c>
      <c r="AV101" s="127">
        <f>'SO140.1 - Komunikace SÚSPK'!J33</f>
        <v>0</v>
      </c>
      <c r="AW101" s="127">
        <f>'SO140.1 - Komunikace SÚSPK'!J34</f>
        <v>0</v>
      </c>
      <c r="AX101" s="127">
        <f>'SO140.1 - Komunikace SÚSPK'!J35</f>
        <v>0</v>
      </c>
      <c r="AY101" s="127">
        <f>'SO140.1 - Komunikace SÚSPK'!J36</f>
        <v>0</v>
      </c>
      <c r="AZ101" s="127">
        <f>'SO140.1 - Komunikace SÚSPK'!F33</f>
        <v>0</v>
      </c>
      <c r="BA101" s="127">
        <f>'SO140.1 - Komunikace SÚSPK'!F34</f>
        <v>0</v>
      </c>
      <c r="BB101" s="127">
        <f>'SO140.1 - Komunikace SÚSPK'!F35</f>
        <v>0</v>
      </c>
      <c r="BC101" s="127">
        <f>'SO140.1 - Komunikace SÚSPK'!F36</f>
        <v>0</v>
      </c>
      <c r="BD101" s="129">
        <f>'SO140.1 - Komunikace SÚSPK'!F37</f>
        <v>0</v>
      </c>
      <c r="BE101" s="7"/>
      <c r="BT101" s="130" t="s">
        <v>81</v>
      </c>
      <c r="BV101" s="130" t="s">
        <v>75</v>
      </c>
      <c r="BW101" s="130" t="s">
        <v>98</v>
      </c>
      <c r="BX101" s="130" t="s">
        <v>5</v>
      </c>
      <c r="CL101" s="130" t="s">
        <v>1</v>
      </c>
      <c r="CM101" s="130" t="s">
        <v>83</v>
      </c>
    </row>
    <row r="102" s="7" customFormat="1" ht="16.5" customHeight="1">
      <c r="A102" s="118" t="s">
        <v>77</v>
      </c>
      <c r="B102" s="119"/>
      <c r="C102" s="120"/>
      <c r="D102" s="121" t="s">
        <v>99</v>
      </c>
      <c r="E102" s="121"/>
      <c r="F102" s="121"/>
      <c r="G102" s="121"/>
      <c r="H102" s="121"/>
      <c r="I102" s="122"/>
      <c r="J102" s="121" t="s">
        <v>91</v>
      </c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3">
        <f>'SO140.2 - Komunikace město'!J30</f>
        <v>0</v>
      </c>
      <c r="AH102" s="122"/>
      <c r="AI102" s="122"/>
      <c r="AJ102" s="122"/>
      <c r="AK102" s="122"/>
      <c r="AL102" s="122"/>
      <c r="AM102" s="122"/>
      <c r="AN102" s="123">
        <f>SUM(AG102,AT102)</f>
        <v>0</v>
      </c>
      <c r="AO102" s="122"/>
      <c r="AP102" s="122"/>
      <c r="AQ102" s="124" t="s">
        <v>80</v>
      </c>
      <c r="AR102" s="125"/>
      <c r="AS102" s="126">
        <v>0</v>
      </c>
      <c r="AT102" s="127">
        <f>ROUND(SUM(AV102:AW102),2)</f>
        <v>0</v>
      </c>
      <c r="AU102" s="128">
        <f>'SO140.2 - Komunikace město'!P122</f>
        <v>0</v>
      </c>
      <c r="AV102" s="127">
        <f>'SO140.2 - Komunikace město'!J33</f>
        <v>0</v>
      </c>
      <c r="AW102" s="127">
        <f>'SO140.2 - Komunikace město'!J34</f>
        <v>0</v>
      </c>
      <c r="AX102" s="127">
        <f>'SO140.2 - Komunikace město'!J35</f>
        <v>0</v>
      </c>
      <c r="AY102" s="127">
        <f>'SO140.2 - Komunikace město'!J36</f>
        <v>0</v>
      </c>
      <c r="AZ102" s="127">
        <f>'SO140.2 - Komunikace město'!F33</f>
        <v>0</v>
      </c>
      <c r="BA102" s="127">
        <f>'SO140.2 - Komunikace město'!F34</f>
        <v>0</v>
      </c>
      <c r="BB102" s="127">
        <f>'SO140.2 - Komunikace město'!F35</f>
        <v>0</v>
      </c>
      <c r="BC102" s="127">
        <f>'SO140.2 - Komunikace město'!F36</f>
        <v>0</v>
      </c>
      <c r="BD102" s="129">
        <f>'SO140.2 - Komunikace město'!F37</f>
        <v>0</v>
      </c>
      <c r="BE102" s="7"/>
      <c r="BT102" s="130" t="s">
        <v>81</v>
      </c>
      <c r="BV102" s="130" t="s">
        <v>75</v>
      </c>
      <c r="BW102" s="130" t="s">
        <v>100</v>
      </c>
      <c r="BX102" s="130" t="s">
        <v>5</v>
      </c>
      <c r="CL102" s="130" t="s">
        <v>1</v>
      </c>
      <c r="CM102" s="130" t="s">
        <v>83</v>
      </c>
    </row>
    <row r="103" s="7" customFormat="1" ht="16.5" customHeight="1">
      <c r="A103" s="118" t="s">
        <v>77</v>
      </c>
      <c r="B103" s="119"/>
      <c r="C103" s="120"/>
      <c r="D103" s="121" t="s">
        <v>101</v>
      </c>
      <c r="E103" s="121"/>
      <c r="F103" s="121"/>
      <c r="G103" s="121"/>
      <c r="H103" s="121"/>
      <c r="I103" s="122"/>
      <c r="J103" s="121" t="s">
        <v>102</v>
      </c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3">
        <f>'SO310 - Odvodnění'!J30</f>
        <v>0</v>
      </c>
      <c r="AH103" s="122"/>
      <c r="AI103" s="122"/>
      <c r="AJ103" s="122"/>
      <c r="AK103" s="122"/>
      <c r="AL103" s="122"/>
      <c r="AM103" s="122"/>
      <c r="AN103" s="123">
        <f>SUM(AG103,AT103)</f>
        <v>0</v>
      </c>
      <c r="AO103" s="122"/>
      <c r="AP103" s="122"/>
      <c r="AQ103" s="124" t="s">
        <v>80</v>
      </c>
      <c r="AR103" s="125"/>
      <c r="AS103" s="126">
        <v>0</v>
      </c>
      <c r="AT103" s="127">
        <f>ROUND(SUM(AV103:AW103),2)</f>
        <v>0</v>
      </c>
      <c r="AU103" s="128">
        <f>'SO310 - Odvodnění'!P121</f>
        <v>0</v>
      </c>
      <c r="AV103" s="127">
        <f>'SO310 - Odvodnění'!J33</f>
        <v>0</v>
      </c>
      <c r="AW103" s="127">
        <f>'SO310 - Odvodnění'!J34</f>
        <v>0</v>
      </c>
      <c r="AX103" s="127">
        <f>'SO310 - Odvodnění'!J35</f>
        <v>0</v>
      </c>
      <c r="AY103" s="127">
        <f>'SO310 - Odvodnění'!J36</f>
        <v>0</v>
      </c>
      <c r="AZ103" s="127">
        <f>'SO310 - Odvodnění'!F33</f>
        <v>0</v>
      </c>
      <c r="BA103" s="127">
        <f>'SO310 - Odvodnění'!F34</f>
        <v>0</v>
      </c>
      <c r="BB103" s="127">
        <f>'SO310 - Odvodnění'!F35</f>
        <v>0</v>
      </c>
      <c r="BC103" s="127">
        <f>'SO310 - Odvodnění'!F36</f>
        <v>0</v>
      </c>
      <c r="BD103" s="129">
        <f>'SO310 - Odvodnění'!F37</f>
        <v>0</v>
      </c>
      <c r="BE103" s="7"/>
      <c r="BT103" s="130" t="s">
        <v>81</v>
      </c>
      <c r="BV103" s="130" t="s">
        <v>75</v>
      </c>
      <c r="BW103" s="130" t="s">
        <v>103</v>
      </c>
      <c r="BX103" s="130" t="s">
        <v>5</v>
      </c>
      <c r="CL103" s="130" t="s">
        <v>1</v>
      </c>
      <c r="CM103" s="130" t="s">
        <v>83</v>
      </c>
    </row>
    <row r="104" s="7" customFormat="1" ht="16.5" customHeight="1">
      <c r="A104" s="118" t="s">
        <v>77</v>
      </c>
      <c r="B104" s="119"/>
      <c r="C104" s="120"/>
      <c r="D104" s="121" t="s">
        <v>104</v>
      </c>
      <c r="E104" s="121"/>
      <c r="F104" s="121"/>
      <c r="G104" s="121"/>
      <c r="H104" s="121"/>
      <c r="I104" s="122"/>
      <c r="J104" s="121" t="s">
        <v>102</v>
      </c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3">
        <f>'SO320 - Odvodnění'!J30</f>
        <v>0</v>
      </c>
      <c r="AH104" s="122"/>
      <c r="AI104" s="122"/>
      <c r="AJ104" s="122"/>
      <c r="AK104" s="122"/>
      <c r="AL104" s="122"/>
      <c r="AM104" s="122"/>
      <c r="AN104" s="123">
        <f>SUM(AG104,AT104)</f>
        <v>0</v>
      </c>
      <c r="AO104" s="122"/>
      <c r="AP104" s="122"/>
      <c r="AQ104" s="124" t="s">
        <v>80</v>
      </c>
      <c r="AR104" s="125"/>
      <c r="AS104" s="126">
        <v>0</v>
      </c>
      <c r="AT104" s="127">
        <f>ROUND(SUM(AV104:AW104),2)</f>
        <v>0</v>
      </c>
      <c r="AU104" s="128">
        <f>'SO320 - Odvodnění'!P121</f>
        <v>0</v>
      </c>
      <c r="AV104" s="127">
        <f>'SO320 - Odvodnění'!J33</f>
        <v>0</v>
      </c>
      <c r="AW104" s="127">
        <f>'SO320 - Odvodnění'!J34</f>
        <v>0</v>
      </c>
      <c r="AX104" s="127">
        <f>'SO320 - Odvodnění'!J35</f>
        <v>0</v>
      </c>
      <c r="AY104" s="127">
        <f>'SO320 - Odvodnění'!J36</f>
        <v>0</v>
      </c>
      <c r="AZ104" s="127">
        <f>'SO320 - Odvodnění'!F33</f>
        <v>0</v>
      </c>
      <c r="BA104" s="127">
        <f>'SO320 - Odvodnění'!F34</f>
        <v>0</v>
      </c>
      <c r="BB104" s="127">
        <f>'SO320 - Odvodnění'!F35</f>
        <v>0</v>
      </c>
      <c r="BC104" s="127">
        <f>'SO320 - Odvodnění'!F36</f>
        <v>0</v>
      </c>
      <c r="BD104" s="129">
        <f>'SO320 - Odvodnění'!F37</f>
        <v>0</v>
      </c>
      <c r="BE104" s="7"/>
      <c r="BT104" s="130" t="s">
        <v>81</v>
      </c>
      <c r="BV104" s="130" t="s">
        <v>75</v>
      </c>
      <c r="BW104" s="130" t="s">
        <v>105</v>
      </c>
      <c r="BX104" s="130" t="s">
        <v>5</v>
      </c>
      <c r="CL104" s="130" t="s">
        <v>1</v>
      </c>
      <c r="CM104" s="130" t="s">
        <v>83</v>
      </c>
    </row>
    <row r="105" s="7" customFormat="1" ht="16.5" customHeight="1">
      <c r="A105" s="118" t="s">
        <v>77</v>
      </c>
      <c r="B105" s="119"/>
      <c r="C105" s="120"/>
      <c r="D105" s="121" t="s">
        <v>106</v>
      </c>
      <c r="E105" s="121"/>
      <c r="F105" s="121"/>
      <c r="G105" s="121"/>
      <c r="H105" s="121"/>
      <c r="I105" s="122"/>
      <c r="J105" s="121" t="s">
        <v>102</v>
      </c>
      <c r="K105" s="121"/>
      <c r="L105" s="121"/>
      <c r="M105" s="121"/>
      <c r="N105" s="121"/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3">
        <f>'SO330 - Odvodnění'!J30</f>
        <v>0</v>
      </c>
      <c r="AH105" s="122"/>
      <c r="AI105" s="122"/>
      <c r="AJ105" s="122"/>
      <c r="AK105" s="122"/>
      <c r="AL105" s="122"/>
      <c r="AM105" s="122"/>
      <c r="AN105" s="123">
        <f>SUM(AG105,AT105)</f>
        <v>0</v>
      </c>
      <c r="AO105" s="122"/>
      <c r="AP105" s="122"/>
      <c r="AQ105" s="124" t="s">
        <v>80</v>
      </c>
      <c r="AR105" s="125"/>
      <c r="AS105" s="126">
        <v>0</v>
      </c>
      <c r="AT105" s="127">
        <f>ROUND(SUM(AV105:AW105),2)</f>
        <v>0</v>
      </c>
      <c r="AU105" s="128">
        <f>'SO330 - Odvodnění'!P121</f>
        <v>0</v>
      </c>
      <c r="AV105" s="127">
        <f>'SO330 - Odvodnění'!J33</f>
        <v>0</v>
      </c>
      <c r="AW105" s="127">
        <f>'SO330 - Odvodnění'!J34</f>
        <v>0</v>
      </c>
      <c r="AX105" s="127">
        <f>'SO330 - Odvodnění'!J35</f>
        <v>0</v>
      </c>
      <c r="AY105" s="127">
        <f>'SO330 - Odvodnění'!J36</f>
        <v>0</v>
      </c>
      <c r="AZ105" s="127">
        <f>'SO330 - Odvodnění'!F33</f>
        <v>0</v>
      </c>
      <c r="BA105" s="127">
        <f>'SO330 - Odvodnění'!F34</f>
        <v>0</v>
      </c>
      <c r="BB105" s="127">
        <f>'SO330 - Odvodnění'!F35</f>
        <v>0</v>
      </c>
      <c r="BC105" s="127">
        <f>'SO330 - Odvodnění'!F36</f>
        <v>0</v>
      </c>
      <c r="BD105" s="129">
        <f>'SO330 - Odvodnění'!F37</f>
        <v>0</v>
      </c>
      <c r="BE105" s="7"/>
      <c r="BT105" s="130" t="s">
        <v>81</v>
      </c>
      <c r="BV105" s="130" t="s">
        <v>75</v>
      </c>
      <c r="BW105" s="130" t="s">
        <v>107</v>
      </c>
      <c r="BX105" s="130" t="s">
        <v>5</v>
      </c>
      <c r="CL105" s="130" t="s">
        <v>1</v>
      </c>
      <c r="CM105" s="130" t="s">
        <v>83</v>
      </c>
    </row>
    <row r="106" s="7" customFormat="1" ht="16.5" customHeight="1">
      <c r="A106" s="118" t="s">
        <v>77</v>
      </c>
      <c r="B106" s="119"/>
      <c r="C106" s="120"/>
      <c r="D106" s="121" t="s">
        <v>108</v>
      </c>
      <c r="E106" s="121"/>
      <c r="F106" s="121"/>
      <c r="G106" s="121"/>
      <c r="H106" s="121"/>
      <c r="I106" s="122"/>
      <c r="J106" s="121" t="s">
        <v>102</v>
      </c>
      <c r="K106" s="121"/>
      <c r="L106" s="121"/>
      <c r="M106" s="121"/>
      <c r="N106" s="121"/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3">
        <f>'SO340 - Odvodnění'!J30</f>
        <v>0</v>
      </c>
      <c r="AH106" s="122"/>
      <c r="AI106" s="122"/>
      <c r="AJ106" s="122"/>
      <c r="AK106" s="122"/>
      <c r="AL106" s="122"/>
      <c r="AM106" s="122"/>
      <c r="AN106" s="123">
        <f>SUM(AG106,AT106)</f>
        <v>0</v>
      </c>
      <c r="AO106" s="122"/>
      <c r="AP106" s="122"/>
      <c r="AQ106" s="124" t="s">
        <v>80</v>
      </c>
      <c r="AR106" s="125"/>
      <c r="AS106" s="131">
        <v>0</v>
      </c>
      <c r="AT106" s="132">
        <f>ROUND(SUM(AV106:AW106),2)</f>
        <v>0</v>
      </c>
      <c r="AU106" s="133">
        <f>'SO340 - Odvodnění'!P121</f>
        <v>0</v>
      </c>
      <c r="AV106" s="132">
        <f>'SO340 - Odvodnění'!J33</f>
        <v>0</v>
      </c>
      <c r="AW106" s="132">
        <f>'SO340 - Odvodnění'!J34</f>
        <v>0</v>
      </c>
      <c r="AX106" s="132">
        <f>'SO340 - Odvodnění'!J35</f>
        <v>0</v>
      </c>
      <c r="AY106" s="132">
        <f>'SO340 - Odvodnění'!J36</f>
        <v>0</v>
      </c>
      <c r="AZ106" s="132">
        <f>'SO340 - Odvodnění'!F33</f>
        <v>0</v>
      </c>
      <c r="BA106" s="132">
        <f>'SO340 - Odvodnění'!F34</f>
        <v>0</v>
      </c>
      <c r="BB106" s="132">
        <f>'SO340 - Odvodnění'!F35</f>
        <v>0</v>
      </c>
      <c r="BC106" s="132">
        <f>'SO340 - Odvodnění'!F36</f>
        <v>0</v>
      </c>
      <c r="BD106" s="134">
        <f>'SO340 - Odvodnění'!F37</f>
        <v>0</v>
      </c>
      <c r="BE106" s="7"/>
      <c r="BT106" s="130" t="s">
        <v>81</v>
      </c>
      <c r="BV106" s="130" t="s">
        <v>75</v>
      </c>
      <c r="BW106" s="130" t="s">
        <v>109</v>
      </c>
      <c r="BX106" s="130" t="s">
        <v>5</v>
      </c>
      <c r="CL106" s="130" t="s">
        <v>1</v>
      </c>
      <c r="CM106" s="130" t="s">
        <v>83</v>
      </c>
    </row>
    <row r="107" s="2" customFormat="1" ht="30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39"/>
      <c r="AQ107" s="39"/>
      <c r="AR107" s="43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  <c r="AI108" s="66"/>
      <c r="AJ108" s="66"/>
      <c r="AK108" s="66"/>
      <c r="AL108" s="66"/>
      <c r="AM108" s="66"/>
      <c r="AN108" s="66"/>
      <c r="AO108" s="66"/>
      <c r="AP108" s="66"/>
      <c r="AQ108" s="66"/>
      <c r="AR108" s="43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</row>
  </sheetData>
  <sheetProtection sheet="1" formatColumns="0" formatRows="0" objects="1" scenarios="1" spinCount="100000" saltValue="utPUo/8levF2x9Dl6NLjsDaKFdcIs3A/sCQm1TqlQV0eDo/H4xTkYdo0m1WowKGVmQJvU2h4cyxAQuHcrm+m4Q==" hashValue="vwA5TycsQRQEyUbmuAYvzfE7S+UXBHUZa9UHUa0GrChnuGhESrwI6bhMLjKLi0cfFX0qPD2OEIdtO2pXLRao2A==" algorithmName="SHA-512" password="CC35"/>
  <mergeCells count="86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D106:H106"/>
    <mergeCell ref="J106:AF106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94:AP94"/>
  </mergeCells>
  <hyperlinks>
    <hyperlink ref="A95" location="'SO000 - Vedlejší a ostatn...'!C2" display="/"/>
    <hyperlink ref="A96" location="'SO110 - Komunikace OK SÚSPK'!C2" display="/"/>
    <hyperlink ref="A97" location="'SO120.1 - Komunikace SÚSPK'!C2" display="/"/>
    <hyperlink ref="A98" location="'SO120.2 - Komunikace město'!C2" display="/"/>
    <hyperlink ref="A99" location="'SO130.1 - Komunikace SÚSPK'!C2" display="/"/>
    <hyperlink ref="A100" location="'SO130.2 - Komunikace město'!C2" display="/"/>
    <hyperlink ref="A101" location="'SO140.1 - Komunikace SÚSPK'!C2" display="/"/>
    <hyperlink ref="A102" location="'SO140.2 - Komunikace město'!C2" display="/"/>
    <hyperlink ref="A103" location="'SO310 - Odvodnění'!C2" display="/"/>
    <hyperlink ref="A104" location="'SO320 - Odvodnění'!C2" display="/"/>
    <hyperlink ref="A105" location="'SO330 - Odvodnění'!C2" display="/"/>
    <hyperlink ref="A106" location="'SO340 - Odvodně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110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Horní Bříza, stavební úpravy křižovatky silnic III/1804 a III/1806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9. 11. 2025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ROUND((SUM(BE121:BE172)),  2)</f>
        <v>0</v>
      </c>
      <c r="G33" s="37"/>
      <c r="H33" s="37"/>
      <c r="I33" s="154">
        <v>0.20999999999999999</v>
      </c>
      <c r="J33" s="153">
        <f>ROUND(((SUM(BE121:BE172))*I33),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ROUND((SUM(BF121:BF172)),  2)</f>
        <v>0</v>
      </c>
      <c r="G34" s="37"/>
      <c r="H34" s="37"/>
      <c r="I34" s="154">
        <v>0.12</v>
      </c>
      <c r="J34" s="153">
        <f>ROUND(((SUM(BF121:BF172))*I34),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ROUND((SUM(BG121:BG172)),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ROUND((SUM(BH121:BH172)),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ROUND((SUM(BI121:BI172)),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Horní Bříza, stavební úpravy křižovatky silnic III/1804 a III/1806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SO310 - Odvodnění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9. 11. 2025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114</v>
      </c>
      <c r="D94" s="175"/>
      <c r="E94" s="175"/>
      <c r="F94" s="175"/>
      <c r="G94" s="175"/>
      <c r="H94" s="175"/>
      <c r="I94" s="175"/>
      <c r="J94" s="176" t="s">
        <v>115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116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117</v>
      </c>
    </row>
    <row r="97" s="9" customFormat="1" ht="24.96" customHeight="1">
      <c r="A97" s="9"/>
      <c r="B97" s="178"/>
      <c r="C97" s="179"/>
      <c r="D97" s="180" t="s">
        <v>181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182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184</v>
      </c>
      <c r="E99" s="187"/>
      <c r="F99" s="187"/>
      <c r="G99" s="187"/>
      <c r="H99" s="187"/>
      <c r="I99" s="187"/>
      <c r="J99" s="188">
        <f>J143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700</v>
      </c>
      <c r="E100" s="187"/>
      <c r="F100" s="187"/>
      <c r="G100" s="187"/>
      <c r="H100" s="187"/>
      <c r="I100" s="187"/>
      <c r="J100" s="188">
        <f>J146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188</v>
      </c>
      <c r="E101" s="187"/>
      <c r="F101" s="187"/>
      <c r="G101" s="187"/>
      <c r="H101" s="187"/>
      <c r="I101" s="187"/>
      <c r="J101" s="188">
        <f>J171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122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Horní Bříza, stavební úpravy křižovatky silnic III/1804 a III/1806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111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SO310 - Odvodnění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9. 11. 2025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123</v>
      </c>
      <c r="D120" s="193" t="s">
        <v>58</v>
      </c>
      <c r="E120" s="193" t="s">
        <v>54</v>
      </c>
      <c r="F120" s="193" t="s">
        <v>55</v>
      </c>
      <c r="G120" s="193" t="s">
        <v>124</v>
      </c>
      <c r="H120" s="193" t="s">
        <v>125</v>
      </c>
      <c r="I120" s="193" t="s">
        <v>126</v>
      </c>
      <c r="J120" s="193" t="s">
        <v>115</v>
      </c>
      <c r="K120" s="194" t="s">
        <v>127</v>
      </c>
      <c r="L120" s="195"/>
      <c r="M120" s="99" t="s">
        <v>1</v>
      </c>
      <c r="N120" s="100" t="s">
        <v>37</v>
      </c>
      <c r="O120" s="100" t="s">
        <v>128</v>
      </c>
      <c r="P120" s="100" t="s">
        <v>129</v>
      </c>
      <c r="Q120" s="100" t="s">
        <v>130</v>
      </c>
      <c r="R120" s="100" t="s">
        <v>131</v>
      </c>
      <c r="S120" s="100" t="s">
        <v>132</v>
      </c>
      <c r="T120" s="101" t="s">
        <v>133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134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18.243842400000002</v>
      </c>
      <c r="S121" s="103"/>
      <c r="T121" s="199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72</v>
      </c>
      <c r="AU121" s="16" t="s">
        <v>117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72</v>
      </c>
      <c r="E122" s="204" t="s">
        <v>189</v>
      </c>
      <c r="F122" s="204" t="s">
        <v>190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P123+P143+P146+P171</f>
        <v>0</v>
      </c>
      <c r="Q122" s="209"/>
      <c r="R122" s="210">
        <f>R123+R143+R146+R171</f>
        <v>18.243842400000002</v>
      </c>
      <c r="S122" s="209"/>
      <c r="T122" s="211">
        <f>T123+T143+T146+T171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81</v>
      </c>
      <c r="AT122" s="213" t="s">
        <v>72</v>
      </c>
      <c r="AU122" s="213" t="s">
        <v>73</v>
      </c>
      <c r="AY122" s="212" t="s">
        <v>137</v>
      </c>
      <c r="BK122" s="214">
        <f>BK123+BK143+BK146+BK171</f>
        <v>0</v>
      </c>
    </row>
    <row r="123" s="12" customFormat="1" ht="22.8" customHeight="1">
      <c r="A123" s="12"/>
      <c r="B123" s="201"/>
      <c r="C123" s="202"/>
      <c r="D123" s="203" t="s">
        <v>72</v>
      </c>
      <c r="E123" s="215" t="s">
        <v>81</v>
      </c>
      <c r="F123" s="215" t="s">
        <v>191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SUM(P124:P142)</f>
        <v>0</v>
      </c>
      <c r="Q123" s="209"/>
      <c r="R123" s="210">
        <f>SUM(R124:R142)</f>
        <v>13.091184</v>
      </c>
      <c r="S123" s="209"/>
      <c r="T123" s="211">
        <f>SUM(T124:T142)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81</v>
      </c>
      <c r="AT123" s="213" t="s">
        <v>72</v>
      </c>
      <c r="AU123" s="213" t="s">
        <v>81</v>
      </c>
      <c r="AY123" s="212" t="s">
        <v>137</v>
      </c>
      <c r="BK123" s="214">
        <f>SUM(BK124:BK142)</f>
        <v>0</v>
      </c>
    </row>
    <row r="124" s="2" customFormat="1" ht="49.05" customHeight="1">
      <c r="A124" s="37"/>
      <c r="B124" s="38"/>
      <c r="C124" s="217" t="s">
        <v>81</v>
      </c>
      <c r="D124" s="217" t="s">
        <v>140</v>
      </c>
      <c r="E124" s="218" t="s">
        <v>701</v>
      </c>
      <c r="F124" s="219" t="s">
        <v>702</v>
      </c>
      <c r="G124" s="220" t="s">
        <v>215</v>
      </c>
      <c r="H124" s="221">
        <v>15.18</v>
      </c>
      <c r="I124" s="222"/>
      <c r="J124" s="223">
        <f>ROUND(I124*H124,2)</f>
        <v>0</v>
      </c>
      <c r="K124" s="219" t="s">
        <v>144</v>
      </c>
      <c r="L124" s="43"/>
      <c r="M124" s="224" t="s">
        <v>1</v>
      </c>
      <c r="N124" s="225" t="s">
        <v>38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145</v>
      </c>
      <c r="AT124" s="228" t="s">
        <v>140</v>
      </c>
      <c r="AU124" s="228" t="s">
        <v>83</v>
      </c>
      <c r="AY124" s="16" t="s">
        <v>137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81</v>
      </c>
      <c r="BK124" s="229">
        <f>ROUND(I124*H124,2)</f>
        <v>0</v>
      </c>
      <c r="BL124" s="16" t="s">
        <v>145</v>
      </c>
      <c r="BM124" s="228" t="s">
        <v>703</v>
      </c>
    </row>
    <row r="125" s="13" customFormat="1">
      <c r="A125" s="13"/>
      <c r="B125" s="230"/>
      <c r="C125" s="231"/>
      <c r="D125" s="232" t="s">
        <v>147</v>
      </c>
      <c r="E125" s="233" t="s">
        <v>1</v>
      </c>
      <c r="F125" s="234" t="s">
        <v>704</v>
      </c>
      <c r="G125" s="231"/>
      <c r="H125" s="235">
        <v>15.18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147</v>
      </c>
      <c r="AU125" s="241" t="s">
        <v>83</v>
      </c>
      <c r="AV125" s="13" t="s">
        <v>83</v>
      </c>
      <c r="AW125" s="13" t="s">
        <v>30</v>
      </c>
      <c r="AX125" s="13" t="s">
        <v>81</v>
      </c>
      <c r="AY125" s="241" t="s">
        <v>137</v>
      </c>
    </row>
    <row r="126" s="2" customFormat="1" ht="37.8" customHeight="1">
      <c r="A126" s="37"/>
      <c r="B126" s="38"/>
      <c r="C126" s="217" t="s">
        <v>83</v>
      </c>
      <c r="D126" s="217" t="s">
        <v>140</v>
      </c>
      <c r="E126" s="218" t="s">
        <v>705</v>
      </c>
      <c r="F126" s="219" t="s">
        <v>706</v>
      </c>
      <c r="G126" s="220" t="s">
        <v>194</v>
      </c>
      <c r="H126" s="221">
        <v>27.600000000000001</v>
      </c>
      <c r="I126" s="222"/>
      <c r="J126" s="223">
        <f>ROUND(I126*H126,2)</f>
        <v>0</v>
      </c>
      <c r="K126" s="219" t="s">
        <v>144</v>
      </c>
      <c r="L126" s="43"/>
      <c r="M126" s="224" t="s">
        <v>1</v>
      </c>
      <c r="N126" s="225" t="s">
        <v>38</v>
      </c>
      <c r="O126" s="90"/>
      <c r="P126" s="226">
        <f>O126*H126</f>
        <v>0</v>
      </c>
      <c r="Q126" s="226">
        <v>0.00084000000000000003</v>
      </c>
      <c r="R126" s="226">
        <f>Q126*H126</f>
        <v>0.023184000000000003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145</v>
      </c>
      <c r="AT126" s="228" t="s">
        <v>140</v>
      </c>
      <c r="AU126" s="228" t="s">
        <v>83</v>
      </c>
      <c r="AY126" s="16" t="s">
        <v>137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81</v>
      </c>
      <c r="BK126" s="229">
        <f>ROUND(I126*H126,2)</f>
        <v>0</v>
      </c>
      <c r="BL126" s="16" t="s">
        <v>145</v>
      </c>
      <c r="BM126" s="228" t="s">
        <v>707</v>
      </c>
    </row>
    <row r="127" s="13" customFormat="1">
      <c r="A127" s="13"/>
      <c r="B127" s="230"/>
      <c r="C127" s="231"/>
      <c r="D127" s="232" t="s">
        <v>147</v>
      </c>
      <c r="E127" s="233" t="s">
        <v>1</v>
      </c>
      <c r="F127" s="234" t="s">
        <v>708</v>
      </c>
      <c r="G127" s="231"/>
      <c r="H127" s="235">
        <v>27.600000000000001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147</v>
      </c>
      <c r="AU127" s="241" t="s">
        <v>83</v>
      </c>
      <c r="AV127" s="13" t="s">
        <v>83</v>
      </c>
      <c r="AW127" s="13" t="s">
        <v>30</v>
      </c>
      <c r="AX127" s="13" t="s">
        <v>81</v>
      </c>
      <c r="AY127" s="241" t="s">
        <v>137</v>
      </c>
    </row>
    <row r="128" s="2" customFormat="1" ht="44.25" customHeight="1">
      <c r="A128" s="37"/>
      <c r="B128" s="38"/>
      <c r="C128" s="217" t="s">
        <v>154</v>
      </c>
      <c r="D128" s="217" t="s">
        <v>140</v>
      </c>
      <c r="E128" s="218" t="s">
        <v>709</v>
      </c>
      <c r="F128" s="219" t="s">
        <v>710</v>
      </c>
      <c r="G128" s="220" t="s">
        <v>194</v>
      </c>
      <c r="H128" s="221">
        <v>27.600000000000001</v>
      </c>
      <c r="I128" s="222"/>
      <c r="J128" s="223">
        <f>ROUND(I128*H128,2)</f>
        <v>0</v>
      </c>
      <c r="K128" s="219" t="s">
        <v>144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145</v>
      </c>
      <c r="AT128" s="228" t="s">
        <v>140</v>
      </c>
      <c r="AU128" s="228" t="s">
        <v>83</v>
      </c>
      <c r="AY128" s="16" t="s">
        <v>137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145</v>
      </c>
      <c r="BM128" s="228" t="s">
        <v>711</v>
      </c>
    </row>
    <row r="129" s="13" customFormat="1">
      <c r="A129" s="13"/>
      <c r="B129" s="230"/>
      <c r="C129" s="231"/>
      <c r="D129" s="232" t="s">
        <v>147</v>
      </c>
      <c r="E129" s="233" t="s">
        <v>1</v>
      </c>
      <c r="F129" s="234" t="s">
        <v>708</v>
      </c>
      <c r="G129" s="231"/>
      <c r="H129" s="235">
        <v>27.600000000000001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147</v>
      </c>
      <c r="AU129" s="241" t="s">
        <v>83</v>
      </c>
      <c r="AV129" s="13" t="s">
        <v>83</v>
      </c>
      <c r="AW129" s="13" t="s">
        <v>30</v>
      </c>
      <c r="AX129" s="13" t="s">
        <v>81</v>
      </c>
      <c r="AY129" s="241" t="s">
        <v>137</v>
      </c>
    </row>
    <row r="130" s="2" customFormat="1" ht="62.7" customHeight="1">
      <c r="A130" s="37"/>
      <c r="B130" s="38"/>
      <c r="C130" s="217" t="s">
        <v>145</v>
      </c>
      <c r="D130" s="217" t="s">
        <v>140</v>
      </c>
      <c r="E130" s="218" t="s">
        <v>227</v>
      </c>
      <c r="F130" s="219" t="s">
        <v>228</v>
      </c>
      <c r="G130" s="220" t="s">
        <v>215</v>
      </c>
      <c r="H130" s="221">
        <v>7.2599999999999998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145</v>
      </c>
      <c r="AT130" s="228" t="s">
        <v>140</v>
      </c>
      <c r="AU130" s="228" t="s">
        <v>83</v>
      </c>
      <c r="AY130" s="16" t="s">
        <v>137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145</v>
      </c>
      <c r="BM130" s="228" t="s">
        <v>712</v>
      </c>
    </row>
    <row r="131" s="13" customFormat="1">
      <c r="A131" s="13"/>
      <c r="B131" s="230"/>
      <c r="C131" s="231"/>
      <c r="D131" s="232" t="s">
        <v>147</v>
      </c>
      <c r="E131" s="233" t="s">
        <v>1</v>
      </c>
      <c r="F131" s="234" t="s">
        <v>713</v>
      </c>
      <c r="G131" s="231"/>
      <c r="H131" s="235">
        <v>15.18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147</v>
      </c>
      <c r="AU131" s="241" t="s">
        <v>83</v>
      </c>
      <c r="AV131" s="13" t="s">
        <v>83</v>
      </c>
      <c r="AW131" s="13" t="s">
        <v>30</v>
      </c>
      <c r="AX131" s="13" t="s">
        <v>73</v>
      </c>
      <c r="AY131" s="241" t="s">
        <v>137</v>
      </c>
    </row>
    <row r="132" s="13" customFormat="1">
      <c r="A132" s="13"/>
      <c r="B132" s="230"/>
      <c r="C132" s="231"/>
      <c r="D132" s="232" t="s">
        <v>147</v>
      </c>
      <c r="E132" s="233" t="s">
        <v>1</v>
      </c>
      <c r="F132" s="234" t="s">
        <v>714</v>
      </c>
      <c r="G132" s="231"/>
      <c r="H132" s="235">
        <v>-7.9199999999999999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147</v>
      </c>
      <c r="AU132" s="241" t="s">
        <v>83</v>
      </c>
      <c r="AV132" s="13" t="s">
        <v>83</v>
      </c>
      <c r="AW132" s="13" t="s">
        <v>30</v>
      </c>
      <c r="AX132" s="13" t="s">
        <v>73</v>
      </c>
      <c r="AY132" s="241" t="s">
        <v>137</v>
      </c>
    </row>
    <row r="133" s="14" customFormat="1">
      <c r="A133" s="14"/>
      <c r="B133" s="242"/>
      <c r="C133" s="243"/>
      <c r="D133" s="232" t="s">
        <v>147</v>
      </c>
      <c r="E133" s="244" t="s">
        <v>1</v>
      </c>
      <c r="F133" s="245" t="s">
        <v>149</v>
      </c>
      <c r="G133" s="243"/>
      <c r="H133" s="246">
        <v>7.2599999999999998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147</v>
      </c>
      <c r="AU133" s="252" t="s">
        <v>83</v>
      </c>
      <c r="AV133" s="14" t="s">
        <v>145</v>
      </c>
      <c r="AW133" s="14" t="s">
        <v>30</v>
      </c>
      <c r="AX133" s="14" t="s">
        <v>81</v>
      </c>
      <c r="AY133" s="252" t="s">
        <v>137</v>
      </c>
    </row>
    <row r="134" s="2" customFormat="1" ht="37.8" customHeight="1">
      <c r="A134" s="37"/>
      <c r="B134" s="38"/>
      <c r="C134" s="217" t="s">
        <v>163</v>
      </c>
      <c r="D134" s="217" t="s">
        <v>140</v>
      </c>
      <c r="E134" s="218" t="s">
        <v>249</v>
      </c>
      <c r="F134" s="219" t="s">
        <v>250</v>
      </c>
      <c r="G134" s="220" t="s">
        <v>215</v>
      </c>
      <c r="H134" s="221">
        <v>7.2599999999999998</v>
      </c>
      <c r="I134" s="222"/>
      <c r="J134" s="223">
        <f>ROUND(I134*H134,2)</f>
        <v>0</v>
      </c>
      <c r="K134" s="219" t="s">
        <v>144</v>
      </c>
      <c r="L134" s="43"/>
      <c r="M134" s="224" t="s">
        <v>1</v>
      </c>
      <c r="N134" s="225" t="s">
        <v>38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145</v>
      </c>
      <c r="AT134" s="228" t="s">
        <v>140</v>
      </c>
      <c r="AU134" s="228" t="s">
        <v>83</v>
      </c>
      <c r="AY134" s="16" t="s">
        <v>137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81</v>
      </c>
      <c r="BK134" s="229">
        <f>ROUND(I134*H134,2)</f>
        <v>0</v>
      </c>
      <c r="BL134" s="16" t="s">
        <v>145</v>
      </c>
      <c r="BM134" s="228" t="s">
        <v>251</v>
      </c>
    </row>
    <row r="135" s="2" customFormat="1" ht="44.25" customHeight="1">
      <c r="A135" s="37"/>
      <c r="B135" s="38"/>
      <c r="C135" s="217" t="s">
        <v>166</v>
      </c>
      <c r="D135" s="217" t="s">
        <v>140</v>
      </c>
      <c r="E135" s="218" t="s">
        <v>253</v>
      </c>
      <c r="F135" s="219" t="s">
        <v>254</v>
      </c>
      <c r="G135" s="220" t="s">
        <v>245</v>
      </c>
      <c r="H135" s="221">
        <v>13.794000000000001</v>
      </c>
      <c r="I135" s="222"/>
      <c r="J135" s="223">
        <f>ROUND(I135*H135,2)</f>
        <v>0</v>
      </c>
      <c r="K135" s="219" t="s">
        <v>144</v>
      </c>
      <c r="L135" s="43"/>
      <c r="M135" s="224" t="s">
        <v>1</v>
      </c>
      <c r="N135" s="225" t="s">
        <v>38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145</v>
      </c>
      <c r="AT135" s="228" t="s">
        <v>140</v>
      </c>
      <c r="AU135" s="228" t="s">
        <v>83</v>
      </c>
      <c r="AY135" s="16" t="s">
        <v>137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81</v>
      </c>
      <c r="BK135" s="229">
        <f>ROUND(I135*H135,2)</f>
        <v>0</v>
      </c>
      <c r="BL135" s="16" t="s">
        <v>145</v>
      </c>
      <c r="BM135" s="228" t="s">
        <v>255</v>
      </c>
    </row>
    <row r="136" s="13" customFormat="1">
      <c r="A136" s="13"/>
      <c r="B136" s="230"/>
      <c r="C136" s="231"/>
      <c r="D136" s="232" t="s">
        <v>147</v>
      </c>
      <c r="E136" s="233" t="s">
        <v>1</v>
      </c>
      <c r="F136" s="234" t="s">
        <v>715</v>
      </c>
      <c r="G136" s="231"/>
      <c r="H136" s="235">
        <v>13.794000000000001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147</v>
      </c>
      <c r="AU136" s="241" t="s">
        <v>83</v>
      </c>
      <c r="AV136" s="13" t="s">
        <v>83</v>
      </c>
      <c r="AW136" s="13" t="s">
        <v>30</v>
      </c>
      <c r="AX136" s="13" t="s">
        <v>81</v>
      </c>
      <c r="AY136" s="241" t="s">
        <v>137</v>
      </c>
    </row>
    <row r="137" s="2" customFormat="1" ht="44.25" customHeight="1">
      <c r="A137" s="37"/>
      <c r="B137" s="38"/>
      <c r="C137" s="217" t="s">
        <v>170</v>
      </c>
      <c r="D137" s="217" t="s">
        <v>140</v>
      </c>
      <c r="E137" s="218" t="s">
        <v>716</v>
      </c>
      <c r="F137" s="219" t="s">
        <v>717</v>
      </c>
      <c r="G137" s="220" t="s">
        <v>215</v>
      </c>
      <c r="H137" s="221">
        <v>7.9199999999999999</v>
      </c>
      <c r="I137" s="222"/>
      <c r="J137" s="223">
        <f>ROUND(I137*H137,2)</f>
        <v>0</v>
      </c>
      <c r="K137" s="219" t="s">
        <v>144</v>
      </c>
      <c r="L137" s="43"/>
      <c r="M137" s="224" t="s">
        <v>1</v>
      </c>
      <c r="N137" s="225" t="s">
        <v>38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145</v>
      </c>
      <c r="AT137" s="228" t="s">
        <v>140</v>
      </c>
      <c r="AU137" s="228" t="s">
        <v>83</v>
      </c>
      <c r="AY137" s="16" t="s">
        <v>137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81</v>
      </c>
      <c r="BK137" s="229">
        <f>ROUND(I137*H137,2)</f>
        <v>0</v>
      </c>
      <c r="BL137" s="16" t="s">
        <v>145</v>
      </c>
      <c r="BM137" s="228" t="s">
        <v>718</v>
      </c>
    </row>
    <row r="138" s="13" customFormat="1">
      <c r="A138" s="13"/>
      <c r="B138" s="230"/>
      <c r="C138" s="231"/>
      <c r="D138" s="232" t="s">
        <v>147</v>
      </c>
      <c r="E138" s="233" t="s">
        <v>1</v>
      </c>
      <c r="F138" s="234" t="s">
        <v>719</v>
      </c>
      <c r="G138" s="231"/>
      <c r="H138" s="235">
        <v>7.9199999999999999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147</v>
      </c>
      <c r="AU138" s="241" t="s">
        <v>83</v>
      </c>
      <c r="AV138" s="13" t="s">
        <v>83</v>
      </c>
      <c r="AW138" s="13" t="s">
        <v>30</v>
      </c>
      <c r="AX138" s="13" t="s">
        <v>81</v>
      </c>
      <c r="AY138" s="241" t="s">
        <v>137</v>
      </c>
    </row>
    <row r="139" s="2" customFormat="1" ht="66.75" customHeight="1">
      <c r="A139" s="37"/>
      <c r="B139" s="38"/>
      <c r="C139" s="217" t="s">
        <v>176</v>
      </c>
      <c r="D139" s="217" t="s">
        <v>140</v>
      </c>
      <c r="E139" s="218" t="s">
        <v>720</v>
      </c>
      <c r="F139" s="219" t="s">
        <v>721</v>
      </c>
      <c r="G139" s="220" t="s">
        <v>215</v>
      </c>
      <c r="H139" s="221">
        <v>5.9400000000000004</v>
      </c>
      <c r="I139" s="222"/>
      <c r="J139" s="223">
        <f>ROUND(I139*H139,2)</f>
        <v>0</v>
      </c>
      <c r="K139" s="219" t="s">
        <v>144</v>
      </c>
      <c r="L139" s="43"/>
      <c r="M139" s="224" t="s">
        <v>1</v>
      </c>
      <c r="N139" s="225" t="s">
        <v>38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145</v>
      </c>
      <c r="AT139" s="228" t="s">
        <v>140</v>
      </c>
      <c r="AU139" s="228" t="s">
        <v>83</v>
      </c>
      <c r="AY139" s="16" t="s">
        <v>137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81</v>
      </c>
      <c r="BK139" s="229">
        <f>ROUND(I139*H139,2)</f>
        <v>0</v>
      </c>
      <c r="BL139" s="16" t="s">
        <v>145</v>
      </c>
      <c r="BM139" s="228" t="s">
        <v>722</v>
      </c>
    </row>
    <row r="140" s="13" customFormat="1">
      <c r="A140" s="13"/>
      <c r="B140" s="230"/>
      <c r="C140" s="231"/>
      <c r="D140" s="232" t="s">
        <v>147</v>
      </c>
      <c r="E140" s="233" t="s">
        <v>1</v>
      </c>
      <c r="F140" s="234" t="s">
        <v>723</v>
      </c>
      <c r="G140" s="231"/>
      <c r="H140" s="235">
        <v>5.9400000000000004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147</v>
      </c>
      <c r="AU140" s="241" t="s">
        <v>83</v>
      </c>
      <c r="AV140" s="13" t="s">
        <v>83</v>
      </c>
      <c r="AW140" s="13" t="s">
        <v>30</v>
      </c>
      <c r="AX140" s="13" t="s">
        <v>81</v>
      </c>
      <c r="AY140" s="241" t="s">
        <v>137</v>
      </c>
    </row>
    <row r="141" s="2" customFormat="1" ht="16.5" customHeight="1">
      <c r="A141" s="37"/>
      <c r="B141" s="38"/>
      <c r="C141" s="256" t="s">
        <v>226</v>
      </c>
      <c r="D141" s="256" t="s">
        <v>242</v>
      </c>
      <c r="E141" s="257" t="s">
        <v>724</v>
      </c>
      <c r="F141" s="258" t="s">
        <v>725</v>
      </c>
      <c r="G141" s="259" t="s">
        <v>245</v>
      </c>
      <c r="H141" s="260">
        <v>13.068</v>
      </c>
      <c r="I141" s="261"/>
      <c r="J141" s="262">
        <f>ROUND(I141*H141,2)</f>
        <v>0</v>
      </c>
      <c r="K141" s="258" t="s">
        <v>144</v>
      </c>
      <c r="L141" s="263"/>
      <c r="M141" s="264" t="s">
        <v>1</v>
      </c>
      <c r="N141" s="265" t="s">
        <v>38</v>
      </c>
      <c r="O141" s="90"/>
      <c r="P141" s="226">
        <f>O141*H141</f>
        <v>0</v>
      </c>
      <c r="Q141" s="226">
        <v>1</v>
      </c>
      <c r="R141" s="226">
        <f>Q141*H141</f>
        <v>13.068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176</v>
      </c>
      <c r="AT141" s="228" t="s">
        <v>242</v>
      </c>
      <c r="AU141" s="228" t="s">
        <v>83</v>
      </c>
      <c r="AY141" s="16" t="s">
        <v>137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81</v>
      </c>
      <c r="BK141" s="229">
        <f>ROUND(I141*H141,2)</f>
        <v>0</v>
      </c>
      <c r="BL141" s="16" t="s">
        <v>145</v>
      </c>
      <c r="BM141" s="228" t="s">
        <v>726</v>
      </c>
    </row>
    <row r="142" s="13" customFormat="1">
      <c r="A142" s="13"/>
      <c r="B142" s="230"/>
      <c r="C142" s="231"/>
      <c r="D142" s="232" t="s">
        <v>147</v>
      </c>
      <c r="E142" s="233" t="s">
        <v>1</v>
      </c>
      <c r="F142" s="234" t="s">
        <v>727</v>
      </c>
      <c r="G142" s="231"/>
      <c r="H142" s="235">
        <v>13.068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147</v>
      </c>
      <c r="AU142" s="241" t="s">
        <v>83</v>
      </c>
      <c r="AV142" s="13" t="s">
        <v>83</v>
      </c>
      <c r="AW142" s="13" t="s">
        <v>30</v>
      </c>
      <c r="AX142" s="13" t="s">
        <v>81</v>
      </c>
      <c r="AY142" s="241" t="s">
        <v>137</v>
      </c>
    </row>
    <row r="143" s="12" customFormat="1" ht="22.8" customHeight="1">
      <c r="A143" s="12"/>
      <c r="B143" s="201"/>
      <c r="C143" s="202"/>
      <c r="D143" s="203" t="s">
        <v>72</v>
      </c>
      <c r="E143" s="215" t="s">
        <v>145</v>
      </c>
      <c r="F143" s="215" t="s">
        <v>298</v>
      </c>
      <c r="G143" s="202"/>
      <c r="H143" s="202"/>
      <c r="I143" s="205"/>
      <c r="J143" s="216">
        <f>BK143</f>
        <v>0</v>
      </c>
      <c r="K143" s="202"/>
      <c r="L143" s="207"/>
      <c r="M143" s="208"/>
      <c r="N143" s="209"/>
      <c r="O143" s="209"/>
      <c r="P143" s="210">
        <f>SUM(P144:P145)</f>
        <v>0</v>
      </c>
      <c r="Q143" s="209"/>
      <c r="R143" s="210">
        <f>SUM(R144:R145)</f>
        <v>2.4958164000000003</v>
      </c>
      <c r="S143" s="209"/>
      <c r="T143" s="211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81</v>
      </c>
      <c r="AT143" s="213" t="s">
        <v>72</v>
      </c>
      <c r="AU143" s="213" t="s">
        <v>81</v>
      </c>
      <c r="AY143" s="212" t="s">
        <v>137</v>
      </c>
      <c r="BK143" s="214">
        <f>SUM(BK144:BK145)</f>
        <v>0</v>
      </c>
    </row>
    <row r="144" s="2" customFormat="1" ht="33" customHeight="1">
      <c r="A144" s="37"/>
      <c r="B144" s="38"/>
      <c r="C144" s="217" t="s">
        <v>232</v>
      </c>
      <c r="D144" s="217" t="s">
        <v>140</v>
      </c>
      <c r="E144" s="218" t="s">
        <v>728</v>
      </c>
      <c r="F144" s="219" t="s">
        <v>729</v>
      </c>
      <c r="G144" s="220" t="s">
        <v>215</v>
      </c>
      <c r="H144" s="221">
        <v>1.3200000000000001</v>
      </c>
      <c r="I144" s="222"/>
      <c r="J144" s="223">
        <f>ROUND(I144*H144,2)</f>
        <v>0</v>
      </c>
      <c r="K144" s="219" t="s">
        <v>144</v>
      </c>
      <c r="L144" s="43"/>
      <c r="M144" s="224" t="s">
        <v>1</v>
      </c>
      <c r="N144" s="225" t="s">
        <v>38</v>
      </c>
      <c r="O144" s="90"/>
      <c r="P144" s="226">
        <f>O144*H144</f>
        <v>0</v>
      </c>
      <c r="Q144" s="226">
        <v>1.8907700000000001</v>
      </c>
      <c r="R144" s="226">
        <f>Q144*H144</f>
        <v>2.4958164000000003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145</v>
      </c>
      <c r="AT144" s="228" t="s">
        <v>140</v>
      </c>
      <c r="AU144" s="228" t="s">
        <v>83</v>
      </c>
      <c r="AY144" s="16" t="s">
        <v>137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81</v>
      </c>
      <c r="BK144" s="229">
        <f>ROUND(I144*H144,2)</f>
        <v>0</v>
      </c>
      <c r="BL144" s="16" t="s">
        <v>145</v>
      </c>
      <c r="BM144" s="228" t="s">
        <v>730</v>
      </c>
    </row>
    <row r="145" s="13" customFormat="1">
      <c r="A145" s="13"/>
      <c r="B145" s="230"/>
      <c r="C145" s="231"/>
      <c r="D145" s="232" t="s">
        <v>147</v>
      </c>
      <c r="E145" s="233" t="s">
        <v>1</v>
      </c>
      <c r="F145" s="234" t="s">
        <v>731</v>
      </c>
      <c r="G145" s="231"/>
      <c r="H145" s="235">
        <v>1.3200000000000001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147</v>
      </c>
      <c r="AU145" s="241" t="s">
        <v>83</v>
      </c>
      <c r="AV145" s="13" t="s">
        <v>83</v>
      </c>
      <c r="AW145" s="13" t="s">
        <v>30</v>
      </c>
      <c r="AX145" s="13" t="s">
        <v>81</v>
      </c>
      <c r="AY145" s="241" t="s">
        <v>137</v>
      </c>
    </row>
    <row r="146" s="12" customFormat="1" ht="22.8" customHeight="1">
      <c r="A146" s="12"/>
      <c r="B146" s="201"/>
      <c r="C146" s="202"/>
      <c r="D146" s="203" t="s">
        <v>72</v>
      </c>
      <c r="E146" s="215" t="s">
        <v>176</v>
      </c>
      <c r="F146" s="215" t="s">
        <v>732</v>
      </c>
      <c r="G146" s="202"/>
      <c r="H146" s="202"/>
      <c r="I146" s="205"/>
      <c r="J146" s="216">
        <f>BK146</f>
        <v>0</v>
      </c>
      <c r="K146" s="202"/>
      <c r="L146" s="207"/>
      <c r="M146" s="208"/>
      <c r="N146" s="209"/>
      <c r="O146" s="209"/>
      <c r="P146" s="210">
        <f>SUM(P147:P170)</f>
        <v>0</v>
      </c>
      <c r="Q146" s="209"/>
      <c r="R146" s="210">
        <f>SUM(R147:R170)</f>
        <v>2.6568420000000001</v>
      </c>
      <c r="S146" s="209"/>
      <c r="T146" s="211">
        <f>SUM(T147:T170)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2" t="s">
        <v>81</v>
      </c>
      <c r="AT146" s="213" t="s">
        <v>72</v>
      </c>
      <c r="AU146" s="213" t="s">
        <v>81</v>
      </c>
      <c r="AY146" s="212" t="s">
        <v>137</v>
      </c>
      <c r="BK146" s="214">
        <f>SUM(BK147:BK170)</f>
        <v>0</v>
      </c>
    </row>
    <row r="147" s="2" customFormat="1" ht="24.15" customHeight="1">
      <c r="A147" s="37"/>
      <c r="B147" s="38"/>
      <c r="C147" s="217" t="s">
        <v>237</v>
      </c>
      <c r="D147" s="217" t="s">
        <v>140</v>
      </c>
      <c r="E147" s="218" t="s">
        <v>733</v>
      </c>
      <c r="F147" s="219" t="s">
        <v>734</v>
      </c>
      <c r="G147" s="220" t="s">
        <v>207</v>
      </c>
      <c r="H147" s="221">
        <v>12</v>
      </c>
      <c r="I147" s="222"/>
      <c r="J147" s="223">
        <f>ROUND(I147*H147,2)</f>
        <v>0</v>
      </c>
      <c r="K147" s="219" t="s">
        <v>144</v>
      </c>
      <c r="L147" s="43"/>
      <c r="M147" s="224" t="s">
        <v>1</v>
      </c>
      <c r="N147" s="225" t="s">
        <v>38</v>
      </c>
      <c r="O147" s="90"/>
      <c r="P147" s="226">
        <f>O147*H147</f>
        <v>0</v>
      </c>
      <c r="Q147" s="226">
        <v>1.0000000000000001E-05</v>
      </c>
      <c r="R147" s="226">
        <f>Q147*H147</f>
        <v>0.00012000000000000002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145</v>
      </c>
      <c r="AT147" s="228" t="s">
        <v>140</v>
      </c>
      <c r="AU147" s="228" t="s">
        <v>83</v>
      </c>
      <c r="AY147" s="16" t="s">
        <v>137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81</v>
      </c>
      <c r="BK147" s="229">
        <f>ROUND(I147*H147,2)</f>
        <v>0</v>
      </c>
      <c r="BL147" s="16" t="s">
        <v>145</v>
      </c>
      <c r="BM147" s="228" t="s">
        <v>735</v>
      </c>
    </row>
    <row r="148" s="13" customFormat="1">
      <c r="A148" s="13"/>
      <c r="B148" s="230"/>
      <c r="C148" s="231"/>
      <c r="D148" s="232" t="s">
        <v>147</v>
      </c>
      <c r="E148" s="233" t="s">
        <v>1</v>
      </c>
      <c r="F148" s="234" t="s">
        <v>8</v>
      </c>
      <c r="G148" s="231"/>
      <c r="H148" s="235">
        <v>12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147</v>
      </c>
      <c r="AU148" s="241" t="s">
        <v>83</v>
      </c>
      <c r="AV148" s="13" t="s">
        <v>83</v>
      </c>
      <c r="AW148" s="13" t="s">
        <v>30</v>
      </c>
      <c r="AX148" s="13" t="s">
        <v>81</v>
      </c>
      <c r="AY148" s="241" t="s">
        <v>137</v>
      </c>
    </row>
    <row r="149" s="2" customFormat="1" ht="24.15" customHeight="1">
      <c r="A149" s="37"/>
      <c r="B149" s="38"/>
      <c r="C149" s="256" t="s">
        <v>8</v>
      </c>
      <c r="D149" s="256" t="s">
        <v>242</v>
      </c>
      <c r="E149" s="257" t="s">
        <v>736</v>
      </c>
      <c r="F149" s="258" t="s">
        <v>737</v>
      </c>
      <c r="G149" s="259" t="s">
        <v>416</v>
      </c>
      <c r="H149" s="260">
        <v>12.6</v>
      </c>
      <c r="I149" s="261"/>
      <c r="J149" s="262">
        <f>ROUND(I149*H149,2)</f>
        <v>0</v>
      </c>
      <c r="K149" s="258" t="s">
        <v>1</v>
      </c>
      <c r="L149" s="263"/>
      <c r="M149" s="264" t="s">
        <v>1</v>
      </c>
      <c r="N149" s="265" t="s">
        <v>38</v>
      </c>
      <c r="O149" s="90"/>
      <c r="P149" s="226">
        <f>O149*H149</f>
        <v>0</v>
      </c>
      <c r="Q149" s="226">
        <v>0.0026700000000000001</v>
      </c>
      <c r="R149" s="226">
        <f>Q149*H149</f>
        <v>0.033641999999999998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176</v>
      </c>
      <c r="AT149" s="228" t="s">
        <v>242</v>
      </c>
      <c r="AU149" s="228" t="s">
        <v>83</v>
      </c>
      <c r="AY149" s="16" t="s">
        <v>137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81</v>
      </c>
      <c r="BK149" s="229">
        <f>ROUND(I149*H149,2)</f>
        <v>0</v>
      </c>
      <c r="BL149" s="16" t="s">
        <v>145</v>
      </c>
      <c r="BM149" s="228" t="s">
        <v>738</v>
      </c>
    </row>
    <row r="150" s="13" customFormat="1">
      <c r="A150" s="13"/>
      <c r="B150" s="230"/>
      <c r="C150" s="231"/>
      <c r="D150" s="232" t="s">
        <v>147</v>
      </c>
      <c r="E150" s="233" t="s">
        <v>1</v>
      </c>
      <c r="F150" s="234" t="s">
        <v>739</v>
      </c>
      <c r="G150" s="231"/>
      <c r="H150" s="235">
        <v>12.6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147</v>
      </c>
      <c r="AU150" s="241" t="s">
        <v>83</v>
      </c>
      <c r="AV150" s="13" t="s">
        <v>83</v>
      </c>
      <c r="AW150" s="13" t="s">
        <v>30</v>
      </c>
      <c r="AX150" s="13" t="s">
        <v>81</v>
      </c>
      <c r="AY150" s="241" t="s">
        <v>137</v>
      </c>
    </row>
    <row r="151" s="2" customFormat="1" ht="44.25" customHeight="1">
      <c r="A151" s="37"/>
      <c r="B151" s="38"/>
      <c r="C151" s="217" t="s">
        <v>248</v>
      </c>
      <c r="D151" s="217" t="s">
        <v>140</v>
      </c>
      <c r="E151" s="218" t="s">
        <v>740</v>
      </c>
      <c r="F151" s="219" t="s">
        <v>741</v>
      </c>
      <c r="G151" s="220" t="s">
        <v>416</v>
      </c>
      <c r="H151" s="221">
        <v>6</v>
      </c>
      <c r="I151" s="222"/>
      <c r="J151" s="223">
        <f>ROUND(I151*H151,2)</f>
        <v>0</v>
      </c>
      <c r="K151" s="219" t="s">
        <v>144</v>
      </c>
      <c r="L151" s="43"/>
      <c r="M151" s="224" t="s">
        <v>1</v>
      </c>
      <c r="N151" s="225" t="s">
        <v>38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145</v>
      </c>
      <c r="AT151" s="228" t="s">
        <v>140</v>
      </c>
      <c r="AU151" s="228" t="s">
        <v>83</v>
      </c>
      <c r="AY151" s="16" t="s">
        <v>137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81</v>
      </c>
      <c r="BK151" s="229">
        <f>ROUND(I151*H151,2)</f>
        <v>0</v>
      </c>
      <c r="BL151" s="16" t="s">
        <v>145</v>
      </c>
      <c r="BM151" s="228" t="s">
        <v>742</v>
      </c>
    </row>
    <row r="152" s="13" customFormat="1">
      <c r="A152" s="13"/>
      <c r="B152" s="230"/>
      <c r="C152" s="231"/>
      <c r="D152" s="232" t="s">
        <v>147</v>
      </c>
      <c r="E152" s="233" t="s">
        <v>1</v>
      </c>
      <c r="F152" s="234" t="s">
        <v>743</v>
      </c>
      <c r="G152" s="231"/>
      <c r="H152" s="235">
        <v>6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147</v>
      </c>
      <c r="AU152" s="241" t="s">
        <v>83</v>
      </c>
      <c r="AV152" s="13" t="s">
        <v>83</v>
      </c>
      <c r="AW152" s="13" t="s">
        <v>30</v>
      </c>
      <c r="AX152" s="13" t="s">
        <v>81</v>
      </c>
      <c r="AY152" s="241" t="s">
        <v>137</v>
      </c>
    </row>
    <row r="153" s="2" customFormat="1" ht="16.5" customHeight="1">
      <c r="A153" s="37"/>
      <c r="B153" s="38"/>
      <c r="C153" s="256" t="s">
        <v>252</v>
      </c>
      <c r="D153" s="256" t="s">
        <v>242</v>
      </c>
      <c r="E153" s="257" t="s">
        <v>744</v>
      </c>
      <c r="F153" s="258" t="s">
        <v>745</v>
      </c>
      <c r="G153" s="259" t="s">
        <v>416</v>
      </c>
      <c r="H153" s="260">
        <v>3</v>
      </c>
      <c r="I153" s="261"/>
      <c r="J153" s="262">
        <f>ROUND(I153*H153,2)</f>
        <v>0</v>
      </c>
      <c r="K153" s="258" t="s">
        <v>144</v>
      </c>
      <c r="L153" s="263"/>
      <c r="M153" s="264" t="s">
        <v>1</v>
      </c>
      <c r="N153" s="265" t="s">
        <v>38</v>
      </c>
      <c r="O153" s="90"/>
      <c r="P153" s="226">
        <f>O153*H153</f>
        <v>0</v>
      </c>
      <c r="Q153" s="226">
        <v>0.00064000000000000005</v>
      </c>
      <c r="R153" s="226">
        <f>Q153*H153</f>
        <v>0.0019200000000000003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176</v>
      </c>
      <c r="AT153" s="228" t="s">
        <v>242</v>
      </c>
      <c r="AU153" s="228" t="s">
        <v>83</v>
      </c>
      <c r="AY153" s="16" t="s">
        <v>137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81</v>
      </c>
      <c r="BK153" s="229">
        <f>ROUND(I153*H153,2)</f>
        <v>0</v>
      </c>
      <c r="BL153" s="16" t="s">
        <v>145</v>
      </c>
      <c r="BM153" s="228" t="s">
        <v>746</v>
      </c>
    </row>
    <row r="154" s="2" customFormat="1" ht="16.5" customHeight="1">
      <c r="A154" s="37"/>
      <c r="B154" s="38"/>
      <c r="C154" s="256" t="s">
        <v>257</v>
      </c>
      <c r="D154" s="256" t="s">
        <v>242</v>
      </c>
      <c r="E154" s="257" t="s">
        <v>747</v>
      </c>
      <c r="F154" s="258" t="s">
        <v>748</v>
      </c>
      <c r="G154" s="259" t="s">
        <v>416</v>
      </c>
      <c r="H154" s="260">
        <v>3</v>
      </c>
      <c r="I154" s="261"/>
      <c r="J154" s="262">
        <f>ROUND(I154*H154,2)</f>
        <v>0</v>
      </c>
      <c r="K154" s="258" t="s">
        <v>144</v>
      </c>
      <c r="L154" s="263"/>
      <c r="M154" s="264" t="s">
        <v>1</v>
      </c>
      <c r="N154" s="265" t="s">
        <v>38</v>
      </c>
      <c r="O154" s="90"/>
      <c r="P154" s="226">
        <f>O154*H154</f>
        <v>0</v>
      </c>
      <c r="Q154" s="226">
        <v>0.00064999999999999997</v>
      </c>
      <c r="R154" s="226">
        <f>Q154*H154</f>
        <v>0.0019499999999999999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176</v>
      </c>
      <c r="AT154" s="228" t="s">
        <v>242</v>
      </c>
      <c r="AU154" s="228" t="s">
        <v>83</v>
      </c>
      <c r="AY154" s="16" t="s">
        <v>137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81</v>
      </c>
      <c r="BK154" s="229">
        <f>ROUND(I154*H154,2)</f>
        <v>0</v>
      </c>
      <c r="BL154" s="16" t="s">
        <v>145</v>
      </c>
      <c r="BM154" s="228" t="s">
        <v>749</v>
      </c>
    </row>
    <row r="155" s="2" customFormat="1" ht="37.8" customHeight="1">
      <c r="A155" s="37"/>
      <c r="B155" s="38"/>
      <c r="C155" s="217" t="s">
        <v>265</v>
      </c>
      <c r="D155" s="217" t="s">
        <v>140</v>
      </c>
      <c r="E155" s="218" t="s">
        <v>750</v>
      </c>
      <c r="F155" s="219" t="s">
        <v>751</v>
      </c>
      <c r="G155" s="220" t="s">
        <v>416</v>
      </c>
      <c r="H155" s="221">
        <v>3</v>
      </c>
      <c r="I155" s="222"/>
      <c r="J155" s="223">
        <f>ROUND(I155*H155,2)</f>
        <v>0</v>
      </c>
      <c r="K155" s="219" t="s">
        <v>144</v>
      </c>
      <c r="L155" s="43"/>
      <c r="M155" s="224" t="s">
        <v>1</v>
      </c>
      <c r="N155" s="225" t="s">
        <v>38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145</v>
      </c>
      <c r="AT155" s="228" t="s">
        <v>140</v>
      </c>
      <c r="AU155" s="228" t="s">
        <v>83</v>
      </c>
      <c r="AY155" s="16" t="s">
        <v>137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81</v>
      </c>
      <c r="BK155" s="229">
        <f>ROUND(I155*H155,2)</f>
        <v>0</v>
      </c>
      <c r="BL155" s="16" t="s">
        <v>145</v>
      </c>
      <c r="BM155" s="228" t="s">
        <v>752</v>
      </c>
    </row>
    <row r="156" s="13" customFormat="1">
      <c r="A156" s="13"/>
      <c r="B156" s="230"/>
      <c r="C156" s="231"/>
      <c r="D156" s="232" t="s">
        <v>147</v>
      </c>
      <c r="E156" s="233" t="s">
        <v>1</v>
      </c>
      <c r="F156" s="234" t="s">
        <v>154</v>
      </c>
      <c r="G156" s="231"/>
      <c r="H156" s="235">
        <v>3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147</v>
      </c>
      <c r="AU156" s="241" t="s">
        <v>83</v>
      </c>
      <c r="AV156" s="13" t="s">
        <v>83</v>
      </c>
      <c r="AW156" s="13" t="s">
        <v>30</v>
      </c>
      <c r="AX156" s="13" t="s">
        <v>81</v>
      </c>
      <c r="AY156" s="241" t="s">
        <v>137</v>
      </c>
    </row>
    <row r="157" s="2" customFormat="1" ht="24.15" customHeight="1">
      <c r="A157" s="37"/>
      <c r="B157" s="38"/>
      <c r="C157" s="256" t="s">
        <v>270</v>
      </c>
      <c r="D157" s="256" t="s">
        <v>242</v>
      </c>
      <c r="E157" s="257" t="s">
        <v>753</v>
      </c>
      <c r="F157" s="258" t="s">
        <v>754</v>
      </c>
      <c r="G157" s="259" t="s">
        <v>416</v>
      </c>
      <c r="H157" s="260">
        <v>3</v>
      </c>
      <c r="I157" s="261"/>
      <c r="J157" s="262">
        <f>ROUND(I157*H157,2)</f>
        <v>0</v>
      </c>
      <c r="K157" s="258" t="s">
        <v>144</v>
      </c>
      <c r="L157" s="263"/>
      <c r="M157" s="264" t="s">
        <v>1</v>
      </c>
      <c r="N157" s="265" t="s">
        <v>38</v>
      </c>
      <c r="O157" s="90"/>
      <c r="P157" s="226">
        <f>O157*H157</f>
        <v>0</v>
      </c>
      <c r="Q157" s="226">
        <v>0.00123</v>
      </c>
      <c r="R157" s="226">
        <f>Q157*H157</f>
        <v>0.0036899999999999997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176</v>
      </c>
      <c r="AT157" s="228" t="s">
        <v>242</v>
      </c>
      <c r="AU157" s="228" t="s">
        <v>83</v>
      </c>
      <c r="AY157" s="16" t="s">
        <v>137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81</v>
      </c>
      <c r="BK157" s="229">
        <f>ROUND(I157*H157,2)</f>
        <v>0</v>
      </c>
      <c r="BL157" s="16" t="s">
        <v>145</v>
      </c>
      <c r="BM157" s="228" t="s">
        <v>755</v>
      </c>
    </row>
    <row r="158" s="2" customFormat="1" ht="16.5" customHeight="1">
      <c r="A158" s="37"/>
      <c r="B158" s="38"/>
      <c r="C158" s="217" t="s">
        <v>274</v>
      </c>
      <c r="D158" s="217" t="s">
        <v>140</v>
      </c>
      <c r="E158" s="218" t="s">
        <v>756</v>
      </c>
      <c r="F158" s="219" t="s">
        <v>757</v>
      </c>
      <c r="G158" s="220" t="s">
        <v>416</v>
      </c>
      <c r="H158" s="221">
        <v>3</v>
      </c>
      <c r="I158" s="222"/>
      <c r="J158" s="223">
        <f>ROUND(I158*H158,2)</f>
        <v>0</v>
      </c>
      <c r="K158" s="219" t="s">
        <v>1</v>
      </c>
      <c r="L158" s="43"/>
      <c r="M158" s="224" t="s">
        <v>1</v>
      </c>
      <c r="N158" s="225" t="s">
        <v>38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145</v>
      </c>
      <c r="AT158" s="228" t="s">
        <v>140</v>
      </c>
      <c r="AU158" s="228" t="s">
        <v>83</v>
      </c>
      <c r="AY158" s="16" t="s">
        <v>137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81</v>
      </c>
      <c r="BK158" s="229">
        <f>ROUND(I158*H158,2)</f>
        <v>0</v>
      </c>
      <c r="BL158" s="16" t="s">
        <v>145</v>
      </c>
      <c r="BM158" s="228" t="s">
        <v>758</v>
      </c>
    </row>
    <row r="159" s="13" customFormat="1">
      <c r="A159" s="13"/>
      <c r="B159" s="230"/>
      <c r="C159" s="231"/>
      <c r="D159" s="232" t="s">
        <v>147</v>
      </c>
      <c r="E159" s="233" t="s">
        <v>1</v>
      </c>
      <c r="F159" s="234" t="s">
        <v>154</v>
      </c>
      <c r="G159" s="231"/>
      <c r="H159" s="235">
        <v>3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147</v>
      </c>
      <c r="AU159" s="241" t="s">
        <v>83</v>
      </c>
      <c r="AV159" s="13" t="s">
        <v>83</v>
      </c>
      <c r="AW159" s="13" t="s">
        <v>30</v>
      </c>
      <c r="AX159" s="13" t="s">
        <v>81</v>
      </c>
      <c r="AY159" s="241" t="s">
        <v>137</v>
      </c>
    </row>
    <row r="160" s="2" customFormat="1" ht="24.15" customHeight="1">
      <c r="A160" s="37"/>
      <c r="B160" s="38"/>
      <c r="C160" s="217" t="s">
        <v>280</v>
      </c>
      <c r="D160" s="217" t="s">
        <v>140</v>
      </c>
      <c r="E160" s="218" t="s">
        <v>759</v>
      </c>
      <c r="F160" s="219" t="s">
        <v>760</v>
      </c>
      <c r="G160" s="220" t="s">
        <v>416</v>
      </c>
      <c r="H160" s="221">
        <v>3</v>
      </c>
      <c r="I160" s="222"/>
      <c r="J160" s="223">
        <f>ROUND(I160*H160,2)</f>
        <v>0</v>
      </c>
      <c r="K160" s="219" t="s">
        <v>144</v>
      </c>
      <c r="L160" s="43"/>
      <c r="M160" s="224" t="s">
        <v>1</v>
      </c>
      <c r="N160" s="225" t="s">
        <v>38</v>
      </c>
      <c r="O160" s="90"/>
      <c r="P160" s="226">
        <f>O160*H160</f>
        <v>0</v>
      </c>
      <c r="Q160" s="226">
        <v>0.34089999999999998</v>
      </c>
      <c r="R160" s="226">
        <f>Q160*H160</f>
        <v>1.0226999999999999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145</v>
      </c>
      <c r="AT160" s="228" t="s">
        <v>140</v>
      </c>
      <c r="AU160" s="228" t="s">
        <v>83</v>
      </c>
      <c r="AY160" s="16" t="s">
        <v>137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81</v>
      </c>
      <c r="BK160" s="229">
        <f>ROUND(I160*H160,2)</f>
        <v>0</v>
      </c>
      <c r="BL160" s="16" t="s">
        <v>145</v>
      </c>
      <c r="BM160" s="228" t="s">
        <v>761</v>
      </c>
    </row>
    <row r="161" s="13" customFormat="1">
      <c r="A161" s="13"/>
      <c r="B161" s="230"/>
      <c r="C161" s="231"/>
      <c r="D161" s="232" t="s">
        <v>147</v>
      </c>
      <c r="E161" s="233" t="s">
        <v>1</v>
      </c>
      <c r="F161" s="234" t="s">
        <v>154</v>
      </c>
      <c r="G161" s="231"/>
      <c r="H161" s="235">
        <v>3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147</v>
      </c>
      <c r="AU161" s="241" t="s">
        <v>83</v>
      </c>
      <c r="AV161" s="13" t="s">
        <v>83</v>
      </c>
      <c r="AW161" s="13" t="s">
        <v>30</v>
      </c>
      <c r="AX161" s="13" t="s">
        <v>81</v>
      </c>
      <c r="AY161" s="241" t="s">
        <v>137</v>
      </c>
    </row>
    <row r="162" s="2" customFormat="1" ht="24.15" customHeight="1">
      <c r="A162" s="37"/>
      <c r="B162" s="38"/>
      <c r="C162" s="256" t="s">
        <v>285</v>
      </c>
      <c r="D162" s="256" t="s">
        <v>242</v>
      </c>
      <c r="E162" s="257" t="s">
        <v>762</v>
      </c>
      <c r="F162" s="258" t="s">
        <v>763</v>
      </c>
      <c r="G162" s="259" t="s">
        <v>416</v>
      </c>
      <c r="H162" s="260">
        <v>3</v>
      </c>
      <c r="I162" s="261"/>
      <c r="J162" s="262">
        <f>ROUND(I162*H162,2)</f>
        <v>0</v>
      </c>
      <c r="K162" s="258" t="s">
        <v>144</v>
      </c>
      <c r="L162" s="263"/>
      <c r="M162" s="264" t="s">
        <v>1</v>
      </c>
      <c r="N162" s="265" t="s">
        <v>38</v>
      </c>
      <c r="O162" s="90"/>
      <c r="P162" s="226">
        <f>O162*H162</f>
        <v>0</v>
      </c>
      <c r="Q162" s="226">
        <v>0.071999999999999995</v>
      </c>
      <c r="R162" s="226">
        <f>Q162*H162</f>
        <v>0.21599999999999997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176</v>
      </c>
      <c r="AT162" s="228" t="s">
        <v>242</v>
      </c>
      <c r="AU162" s="228" t="s">
        <v>83</v>
      </c>
      <c r="AY162" s="16" t="s">
        <v>137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81</v>
      </c>
      <c r="BK162" s="229">
        <f>ROUND(I162*H162,2)</f>
        <v>0</v>
      </c>
      <c r="BL162" s="16" t="s">
        <v>145</v>
      </c>
      <c r="BM162" s="228" t="s">
        <v>764</v>
      </c>
    </row>
    <row r="163" s="2" customFormat="1" ht="24.15" customHeight="1">
      <c r="A163" s="37"/>
      <c r="B163" s="38"/>
      <c r="C163" s="256" t="s">
        <v>7</v>
      </c>
      <c r="D163" s="256" t="s">
        <v>242</v>
      </c>
      <c r="E163" s="257" t="s">
        <v>765</v>
      </c>
      <c r="F163" s="258" t="s">
        <v>766</v>
      </c>
      <c r="G163" s="259" t="s">
        <v>416</v>
      </c>
      <c r="H163" s="260">
        <v>3</v>
      </c>
      <c r="I163" s="261"/>
      <c r="J163" s="262">
        <f>ROUND(I163*H163,2)</f>
        <v>0</v>
      </c>
      <c r="K163" s="258" t="s">
        <v>144</v>
      </c>
      <c r="L163" s="263"/>
      <c r="M163" s="264" t="s">
        <v>1</v>
      </c>
      <c r="N163" s="265" t="s">
        <v>38</v>
      </c>
      <c r="O163" s="90"/>
      <c r="P163" s="226">
        <f>O163*H163</f>
        <v>0</v>
      </c>
      <c r="Q163" s="226">
        <v>0.080000000000000002</v>
      </c>
      <c r="R163" s="226">
        <f>Q163*H163</f>
        <v>0.23999999999999999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176</v>
      </c>
      <c r="AT163" s="228" t="s">
        <v>242</v>
      </c>
      <c r="AU163" s="228" t="s">
        <v>83</v>
      </c>
      <c r="AY163" s="16" t="s">
        <v>137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81</v>
      </c>
      <c r="BK163" s="229">
        <f>ROUND(I163*H163,2)</f>
        <v>0</v>
      </c>
      <c r="BL163" s="16" t="s">
        <v>145</v>
      </c>
      <c r="BM163" s="228" t="s">
        <v>767</v>
      </c>
    </row>
    <row r="164" s="2" customFormat="1" ht="21.75" customHeight="1">
      <c r="A164" s="37"/>
      <c r="B164" s="38"/>
      <c r="C164" s="256" t="s">
        <v>293</v>
      </c>
      <c r="D164" s="256" t="s">
        <v>242</v>
      </c>
      <c r="E164" s="257" t="s">
        <v>768</v>
      </c>
      <c r="F164" s="258" t="s">
        <v>769</v>
      </c>
      <c r="G164" s="259" t="s">
        <v>416</v>
      </c>
      <c r="H164" s="260">
        <v>3</v>
      </c>
      <c r="I164" s="261"/>
      <c r="J164" s="262">
        <f>ROUND(I164*H164,2)</f>
        <v>0</v>
      </c>
      <c r="K164" s="258" t="s">
        <v>144</v>
      </c>
      <c r="L164" s="263"/>
      <c r="M164" s="264" t="s">
        <v>1</v>
      </c>
      <c r="N164" s="265" t="s">
        <v>38</v>
      </c>
      <c r="O164" s="90"/>
      <c r="P164" s="226">
        <f>O164*H164</f>
        <v>0</v>
      </c>
      <c r="Q164" s="226">
        <v>0.040000000000000001</v>
      </c>
      <c r="R164" s="226">
        <f>Q164*H164</f>
        <v>0.12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176</v>
      </c>
      <c r="AT164" s="228" t="s">
        <v>242</v>
      </c>
      <c r="AU164" s="228" t="s">
        <v>83</v>
      </c>
      <c r="AY164" s="16" t="s">
        <v>137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81</v>
      </c>
      <c r="BK164" s="229">
        <f>ROUND(I164*H164,2)</f>
        <v>0</v>
      </c>
      <c r="BL164" s="16" t="s">
        <v>145</v>
      </c>
      <c r="BM164" s="228" t="s">
        <v>770</v>
      </c>
    </row>
    <row r="165" s="2" customFormat="1" ht="24.15" customHeight="1">
      <c r="A165" s="37"/>
      <c r="B165" s="38"/>
      <c r="C165" s="256" t="s">
        <v>299</v>
      </c>
      <c r="D165" s="256" t="s">
        <v>242</v>
      </c>
      <c r="E165" s="257" t="s">
        <v>771</v>
      </c>
      <c r="F165" s="258" t="s">
        <v>772</v>
      </c>
      <c r="G165" s="259" t="s">
        <v>416</v>
      </c>
      <c r="H165" s="260">
        <v>3</v>
      </c>
      <c r="I165" s="261"/>
      <c r="J165" s="262">
        <f>ROUND(I165*H165,2)</f>
        <v>0</v>
      </c>
      <c r="K165" s="258" t="s">
        <v>144</v>
      </c>
      <c r="L165" s="263"/>
      <c r="M165" s="264" t="s">
        <v>1</v>
      </c>
      <c r="N165" s="265" t="s">
        <v>38</v>
      </c>
      <c r="O165" s="90"/>
      <c r="P165" s="226">
        <f>O165*H165</f>
        <v>0</v>
      </c>
      <c r="Q165" s="226">
        <v>0.040000000000000001</v>
      </c>
      <c r="R165" s="226">
        <f>Q165*H165</f>
        <v>0.12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176</v>
      </c>
      <c r="AT165" s="228" t="s">
        <v>242</v>
      </c>
      <c r="AU165" s="228" t="s">
        <v>83</v>
      </c>
      <c r="AY165" s="16" t="s">
        <v>137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81</v>
      </c>
      <c r="BK165" s="229">
        <f>ROUND(I165*H165,2)</f>
        <v>0</v>
      </c>
      <c r="BL165" s="16" t="s">
        <v>145</v>
      </c>
      <c r="BM165" s="228" t="s">
        <v>773</v>
      </c>
    </row>
    <row r="166" s="2" customFormat="1" ht="24.15" customHeight="1">
      <c r="A166" s="37"/>
      <c r="B166" s="38"/>
      <c r="C166" s="256" t="s">
        <v>303</v>
      </c>
      <c r="D166" s="256" t="s">
        <v>242</v>
      </c>
      <c r="E166" s="257" t="s">
        <v>774</v>
      </c>
      <c r="F166" s="258" t="s">
        <v>775</v>
      </c>
      <c r="G166" s="259" t="s">
        <v>416</v>
      </c>
      <c r="H166" s="260">
        <v>3</v>
      </c>
      <c r="I166" s="261"/>
      <c r="J166" s="262">
        <f>ROUND(I166*H166,2)</f>
        <v>0</v>
      </c>
      <c r="K166" s="258" t="s">
        <v>144</v>
      </c>
      <c r="L166" s="263"/>
      <c r="M166" s="264" t="s">
        <v>1</v>
      </c>
      <c r="N166" s="265" t="s">
        <v>38</v>
      </c>
      <c r="O166" s="90"/>
      <c r="P166" s="226">
        <f>O166*H166</f>
        <v>0</v>
      </c>
      <c r="Q166" s="226">
        <v>0.027</v>
      </c>
      <c r="R166" s="226">
        <f>Q166*H166</f>
        <v>0.081000000000000003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176</v>
      </c>
      <c r="AT166" s="228" t="s">
        <v>242</v>
      </c>
      <c r="AU166" s="228" t="s">
        <v>83</v>
      </c>
      <c r="AY166" s="16" t="s">
        <v>137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81</v>
      </c>
      <c r="BK166" s="229">
        <f>ROUND(I166*H166,2)</f>
        <v>0</v>
      </c>
      <c r="BL166" s="16" t="s">
        <v>145</v>
      </c>
      <c r="BM166" s="228" t="s">
        <v>776</v>
      </c>
    </row>
    <row r="167" s="2" customFormat="1" ht="24.15" customHeight="1">
      <c r="A167" s="37"/>
      <c r="B167" s="38"/>
      <c r="C167" s="256" t="s">
        <v>309</v>
      </c>
      <c r="D167" s="256" t="s">
        <v>242</v>
      </c>
      <c r="E167" s="257" t="s">
        <v>777</v>
      </c>
      <c r="F167" s="258" t="s">
        <v>778</v>
      </c>
      <c r="G167" s="259" t="s">
        <v>416</v>
      </c>
      <c r="H167" s="260">
        <v>3</v>
      </c>
      <c r="I167" s="261"/>
      <c r="J167" s="262">
        <f>ROUND(I167*H167,2)</f>
        <v>0</v>
      </c>
      <c r="K167" s="258" t="s">
        <v>144</v>
      </c>
      <c r="L167" s="263"/>
      <c r="M167" s="264" t="s">
        <v>1</v>
      </c>
      <c r="N167" s="265" t="s">
        <v>38</v>
      </c>
      <c r="O167" s="90"/>
      <c r="P167" s="226">
        <f>O167*H167</f>
        <v>0</v>
      </c>
      <c r="Q167" s="226">
        <v>0.0040000000000000001</v>
      </c>
      <c r="R167" s="226">
        <f>Q167*H167</f>
        <v>0.012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176</v>
      </c>
      <c r="AT167" s="228" t="s">
        <v>242</v>
      </c>
      <c r="AU167" s="228" t="s">
        <v>83</v>
      </c>
      <c r="AY167" s="16" t="s">
        <v>137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81</v>
      </c>
      <c r="BK167" s="229">
        <f>ROUND(I167*H167,2)</f>
        <v>0</v>
      </c>
      <c r="BL167" s="16" t="s">
        <v>145</v>
      </c>
      <c r="BM167" s="228" t="s">
        <v>779</v>
      </c>
    </row>
    <row r="168" s="2" customFormat="1" ht="24.15" customHeight="1">
      <c r="A168" s="37"/>
      <c r="B168" s="38"/>
      <c r="C168" s="217" t="s">
        <v>314</v>
      </c>
      <c r="D168" s="217" t="s">
        <v>140</v>
      </c>
      <c r="E168" s="218" t="s">
        <v>780</v>
      </c>
      <c r="F168" s="219" t="s">
        <v>781</v>
      </c>
      <c r="G168" s="220" t="s">
        <v>416</v>
      </c>
      <c r="H168" s="221">
        <v>3</v>
      </c>
      <c r="I168" s="222"/>
      <c r="J168" s="223">
        <f>ROUND(I168*H168,2)</f>
        <v>0</v>
      </c>
      <c r="K168" s="219" t="s">
        <v>144</v>
      </c>
      <c r="L168" s="43"/>
      <c r="M168" s="224" t="s">
        <v>1</v>
      </c>
      <c r="N168" s="225" t="s">
        <v>38</v>
      </c>
      <c r="O168" s="90"/>
      <c r="P168" s="226">
        <f>O168*H168</f>
        <v>0</v>
      </c>
      <c r="Q168" s="226">
        <v>0.21734000000000001</v>
      </c>
      <c r="R168" s="226">
        <f>Q168*H168</f>
        <v>0.65202000000000004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145</v>
      </c>
      <c r="AT168" s="228" t="s">
        <v>140</v>
      </c>
      <c r="AU168" s="228" t="s">
        <v>83</v>
      </c>
      <c r="AY168" s="16" t="s">
        <v>137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81</v>
      </c>
      <c r="BK168" s="229">
        <f>ROUND(I168*H168,2)</f>
        <v>0</v>
      </c>
      <c r="BL168" s="16" t="s">
        <v>145</v>
      </c>
      <c r="BM168" s="228" t="s">
        <v>782</v>
      </c>
    </row>
    <row r="169" s="2" customFormat="1" ht="16.5" customHeight="1">
      <c r="A169" s="37"/>
      <c r="B169" s="38"/>
      <c r="C169" s="256" t="s">
        <v>318</v>
      </c>
      <c r="D169" s="256" t="s">
        <v>242</v>
      </c>
      <c r="E169" s="257" t="s">
        <v>783</v>
      </c>
      <c r="F169" s="258" t="s">
        <v>784</v>
      </c>
      <c r="G169" s="259" t="s">
        <v>416</v>
      </c>
      <c r="H169" s="260">
        <v>3</v>
      </c>
      <c r="I169" s="261"/>
      <c r="J169" s="262">
        <f>ROUND(I169*H169,2)</f>
        <v>0</v>
      </c>
      <c r="K169" s="258" t="s">
        <v>144</v>
      </c>
      <c r="L169" s="263"/>
      <c r="M169" s="264" t="s">
        <v>1</v>
      </c>
      <c r="N169" s="265" t="s">
        <v>38</v>
      </c>
      <c r="O169" s="90"/>
      <c r="P169" s="226">
        <f>O169*H169</f>
        <v>0</v>
      </c>
      <c r="Q169" s="226">
        <v>0.050599999999999999</v>
      </c>
      <c r="R169" s="226">
        <f>Q169*H169</f>
        <v>0.15179999999999999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176</v>
      </c>
      <c r="AT169" s="228" t="s">
        <v>242</v>
      </c>
      <c r="AU169" s="228" t="s">
        <v>83</v>
      </c>
      <c r="AY169" s="16" t="s">
        <v>137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81</v>
      </c>
      <c r="BK169" s="229">
        <f>ROUND(I169*H169,2)</f>
        <v>0</v>
      </c>
      <c r="BL169" s="16" t="s">
        <v>145</v>
      </c>
      <c r="BM169" s="228" t="s">
        <v>785</v>
      </c>
    </row>
    <row r="170" s="2" customFormat="1" ht="16.5" customHeight="1">
      <c r="A170" s="37"/>
      <c r="B170" s="38"/>
      <c r="C170" s="217" t="s">
        <v>322</v>
      </c>
      <c r="D170" s="217" t="s">
        <v>140</v>
      </c>
      <c r="E170" s="218" t="s">
        <v>786</v>
      </c>
      <c r="F170" s="219" t="s">
        <v>787</v>
      </c>
      <c r="G170" s="220" t="s">
        <v>416</v>
      </c>
      <c r="H170" s="221">
        <v>1</v>
      </c>
      <c r="I170" s="222"/>
      <c r="J170" s="223">
        <f>ROUND(I170*H170,2)</f>
        <v>0</v>
      </c>
      <c r="K170" s="219" t="s">
        <v>1</v>
      </c>
      <c r="L170" s="43"/>
      <c r="M170" s="224" t="s">
        <v>1</v>
      </c>
      <c r="N170" s="225" t="s">
        <v>38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145</v>
      </c>
      <c r="AT170" s="228" t="s">
        <v>140</v>
      </c>
      <c r="AU170" s="228" t="s">
        <v>83</v>
      </c>
      <c r="AY170" s="16" t="s">
        <v>137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81</v>
      </c>
      <c r="BK170" s="229">
        <f>ROUND(I170*H170,2)</f>
        <v>0</v>
      </c>
      <c r="BL170" s="16" t="s">
        <v>145</v>
      </c>
      <c r="BM170" s="228" t="s">
        <v>788</v>
      </c>
    </row>
    <row r="171" s="12" customFormat="1" ht="22.8" customHeight="1">
      <c r="A171" s="12"/>
      <c r="B171" s="201"/>
      <c r="C171" s="202"/>
      <c r="D171" s="203" t="s">
        <v>72</v>
      </c>
      <c r="E171" s="215" t="s">
        <v>388</v>
      </c>
      <c r="F171" s="215" t="s">
        <v>389</v>
      </c>
      <c r="G171" s="202"/>
      <c r="H171" s="202"/>
      <c r="I171" s="205"/>
      <c r="J171" s="216">
        <f>BK171</f>
        <v>0</v>
      </c>
      <c r="K171" s="202"/>
      <c r="L171" s="207"/>
      <c r="M171" s="208"/>
      <c r="N171" s="209"/>
      <c r="O171" s="209"/>
      <c r="P171" s="210">
        <f>P172</f>
        <v>0</v>
      </c>
      <c r="Q171" s="209"/>
      <c r="R171" s="210">
        <f>R172</f>
        <v>0</v>
      </c>
      <c r="S171" s="209"/>
      <c r="T171" s="211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2" t="s">
        <v>81</v>
      </c>
      <c r="AT171" s="213" t="s">
        <v>72</v>
      </c>
      <c r="AU171" s="213" t="s">
        <v>81</v>
      </c>
      <c r="AY171" s="212" t="s">
        <v>137</v>
      </c>
      <c r="BK171" s="214">
        <f>BK172</f>
        <v>0</v>
      </c>
    </row>
    <row r="172" s="2" customFormat="1" ht="49.05" customHeight="1">
      <c r="A172" s="37"/>
      <c r="B172" s="38"/>
      <c r="C172" s="217" t="s">
        <v>326</v>
      </c>
      <c r="D172" s="217" t="s">
        <v>140</v>
      </c>
      <c r="E172" s="218" t="s">
        <v>789</v>
      </c>
      <c r="F172" s="219" t="s">
        <v>790</v>
      </c>
      <c r="G172" s="220" t="s">
        <v>245</v>
      </c>
      <c r="H172" s="221">
        <v>18.244</v>
      </c>
      <c r="I172" s="222"/>
      <c r="J172" s="223">
        <f>ROUND(I172*H172,2)</f>
        <v>0</v>
      </c>
      <c r="K172" s="219" t="s">
        <v>144</v>
      </c>
      <c r="L172" s="43"/>
      <c r="M172" s="266" t="s">
        <v>1</v>
      </c>
      <c r="N172" s="267" t="s">
        <v>38</v>
      </c>
      <c r="O172" s="268"/>
      <c r="P172" s="269">
        <f>O172*H172</f>
        <v>0</v>
      </c>
      <c r="Q172" s="269">
        <v>0</v>
      </c>
      <c r="R172" s="269">
        <f>Q172*H172</f>
        <v>0</v>
      </c>
      <c r="S172" s="269">
        <v>0</v>
      </c>
      <c r="T172" s="27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145</v>
      </c>
      <c r="AT172" s="228" t="s">
        <v>140</v>
      </c>
      <c r="AU172" s="228" t="s">
        <v>83</v>
      </c>
      <c r="AY172" s="16" t="s">
        <v>137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81</v>
      </c>
      <c r="BK172" s="229">
        <f>ROUND(I172*H172,2)</f>
        <v>0</v>
      </c>
      <c r="BL172" s="16" t="s">
        <v>145</v>
      </c>
      <c r="BM172" s="228" t="s">
        <v>791</v>
      </c>
    </row>
    <row r="173" s="2" customFormat="1" ht="6.96" customHeight="1">
      <c r="A173" s="37"/>
      <c r="B173" s="65"/>
      <c r="C173" s="66"/>
      <c r="D173" s="66"/>
      <c r="E173" s="66"/>
      <c r="F173" s="66"/>
      <c r="G173" s="66"/>
      <c r="H173" s="66"/>
      <c r="I173" s="66"/>
      <c r="J173" s="66"/>
      <c r="K173" s="66"/>
      <c r="L173" s="43"/>
      <c r="M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</row>
  </sheetData>
  <sheetProtection sheet="1" autoFilter="0" formatColumns="0" formatRows="0" objects="1" scenarios="1" spinCount="100000" saltValue="MWdLIlgIOvx4wKCJ/fkIWdJKsKhm+M6IO1VKFtux3y2gTq9WGr24FLRha2OmMpX6vkLgpqv/9jT26r+HXcVlRA==" hashValue="WIrDYIhhWfVGk49UnSMhRtknnvi4zhjfbje84IVIh/BlKZ5+QkJS6NdqykHCFpKaknUCSBW+ixUgxgJR68Obxw==" algorithmName="SHA-512" password="CC35"/>
  <autoFilter ref="C120:K17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110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Horní Bříza, stavební úpravy křižovatky silnic III/1804 a III/1806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792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9. 11. 2025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ROUND((SUM(BE121:BE174)),  2)</f>
        <v>0</v>
      </c>
      <c r="G33" s="37"/>
      <c r="H33" s="37"/>
      <c r="I33" s="154">
        <v>0.20999999999999999</v>
      </c>
      <c r="J33" s="153">
        <f>ROUND(((SUM(BE121:BE174))*I33),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ROUND((SUM(BF121:BF174)),  2)</f>
        <v>0</v>
      </c>
      <c r="G34" s="37"/>
      <c r="H34" s="37"/>
      <c r="I34" s="154">
        <v>0.12</v>
      </c>
      <c r="J34" s="153">
        <f>ROUND(((SUM(BF121:BF174))*I34),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ROUND((SUM(BG121:BG174)),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ROUND((SUM(BH121:BH174)),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ROUND((SUM(BI121:BI174)),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Horní Bříza, stavební úpravy křižovatky silnic III/1804 a III/1806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SO320 - Odvodnění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9. 11. 2025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114</v>
      </c>
      <c r="D94" s="175"/>
      <c r="E94" s="175"/>
      <c r="F94" s="175"/>
      <c r="G94" s="175"/>
      <c r="H94" s="175"/>
      <c r="I94" s="175"/>
      <c r="J94" s="176" t="s">
        <v>115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116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117</v>
      </c>
    </row>
    <row r="97" s="9" customFormat="1" ht="24.96" customHeight="1">
      <c r="A97" s="9"/>
      <c r="B97" s="178"/>
      <c r="C97" s="179"/>
      <c r="D97" s="180" t="s">
        <v>181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182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184</v>
      </c>
      <c r="E99" s="187"/>
      <c r="F99" s="187"/>
      <c r="G99" s="187"/>
      <c r="H99" s="187"/>
      <c r="I99" s="187"/>
      <c r="J99" s="188">
        <f>J143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700</v>
      </c>
      <c r="E100" s="187"/>
      <c r="F100" s="187"/>
      <c r="G100" s="187"/>
      <c r="H100" s="187"/>
      <c r="I100" s="187"/>
      <c r="J100" s="188">
        <f>J146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188</v>
      </c>
      <c r="E101" s="187"/>
      <c r="F101" s="187"/>
      <c r="G101" s="187"/>
      <c r="H101" s="187"/>
      <c r="I101" s="187"/>
      <c r="J101" s="188">
        <f>J173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122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Horní Bříza, stavební úpravy křižovatky silnic III/1804 a III/1806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111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SO320 - Odvodnění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9. 11. 2025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123</v>
      </c>
      <c r="D120" s="193" t="s">
        <v>58</v>
      </c>
      <c r="E120" s="193" t="s">
        <v>54</v>
      </c>
      <c r="F120" s="193" t="s">
        <v>55</v>
      </c>
      <c r="G120" s="193" t="s">
        <v>124</v>
      </c>
      <c r="H120" s="193" t="s">
        <v>125</v>
      </c>
      <c r="I120" s="193" t="s">
        <v>126</v>
      </c>
      <c r="J120" s="193" t="s">
        <v>115</v>
      </c>
      <c r="K120" s="194" t="s">
        <v>127</v>
      </c>
      <c r="L120" s="195"/>
      <c r="M120" s="99" t="s">
        <v>1</v>
      </c>
      <c r="N120" s="100" t="s">
        <v>37</v>
      </c>
      <c r="O120" s="100" t="s">
        <v>128</v>
      </c>
      <c r="P120" s="100" t="s">
        <v>129</v>
      </c>
      <c r="Q120" s="100" t="s">
        <v>130</v>
      </c>
      <c r="R120" s="100" t="s">
        <v>131</v>
      </c>
      <c r="S120" s="100" t="s">
        <v>132</v>
      </c>
      <c r="T120" s="101" t="s">
        <v>133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134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58.942938000000005</v>
      </c>
      <c r="S121" s="103"/>
      <c r="T121" s="199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72</v>
      </c>
      <c r="AU121" s="16" t="s">
        <v>117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72</v>
      </c>
      <c r="E122" s="204" t="s">
        <v>189</v>
      </c>
      <c r="F122" s="204" t="s">
        <v>190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P123+P143+P146+P173</f>
        <v>0</v>
      </c>
      <c r="Q122" s="209"/>
      <c r="R122" s="210">
        <f>R123+R143+R146+R173</f>
        <v>58.942938000000005</v>
      </c>
      <c r="S122" s="209"/>
      <c r="T122" s="211">
        <f>T123+T143+T146+T173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81</v>
      </c>
      <c r="AT122" s="213" t="s">
        <v>72</v>
      </c>
      <c r="AU122" s="213" t="s">
        <v>73</v>
      </c>
      <c r="AY122" s="212" t="s">
        <v>137</v>
      </c>
      <c r="BK122" s="214">
        <f>BK123+BK143+BK146+BK173</f>
        <v>0</v>
      </c>
    </row>
    <row r="123" s="12" customFormat="1" ht="22.8" customHeight="1">
      <c r="A123" s="12"/>
      <c r="B123" s="201"/>
      <c r="C123" s="202"/>
      <c r="D123" s="203" t="s">
        <v>72</v>
      </c>
      <c r="E123" s="215" t="s">
        <v>81</v>
      </c>
      <c r="F123" s="215" t="s">
        <v>191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SUM(P124:P142)</f>
        <v>0</v>
      </c>
      <c r="Q123" s="209"/>
      <c r="R123" s="210">
        <f>SUM(R124:R142)</f>
        <v>43.637280000000004</v>
      </c>
      <c r="S123" s="209"/>
      <c r="T123" s="211">
        <f>SUM(T124:T142)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81</v>
      </c>
      <c r="AT123" s="213" t="s">
        <v>72</v>
      </c>
      <c r="AU123" s="213" t="s">
        <v>81</v>
      </c>
      <c r="AY123" s="212" t="s">
        <v>137</v>
      </c>
      <c r="BK123" s="214">
        <f>SUM(BK124:BK142)</f>
        <v>0</v>
      </c>
    </row>
    <row r="124" s="2" customFormat="1" ht="49.05" customHeight="1">
      <c r="A124" s="37"/>
      <c r="B124" s="38"/>
      <c r="C124" s="217" t="s">
        <v>81</v>
      </c>
      <c r="D124" s="217" t="s">
        <v>140</v>
      </c>
      <c r="E124" s="218" t="s">
        <v>701</v>
      </c>
      <c r="F124" s="219" t="s">
        <v>702</v>
      </c>
      <c r="G124" s="220" t="s">
        <v>215</v>
      </c>
      <c r="H124" s="221">
        <v>50.600000000000001</v>
      </c>
      <c r="I124" s="222"/>
      <c r="J124" s="223">
        <f>ROUND(I124*H124,2)</f>
        <v>0</v>
      </c>
      <c r="K124" s="219" t="s">
        <v>144</v>
      </c>
      <c r="L124" s="43"/>
      <c r="M124" s="224" t="s">
        <v>1</v>
      </c>
      <c r="N124" s="225" t="s">
        <v>38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145</v>
      </c>
      <c r="AT124" s="228" t="s">
        <v>140</v>
      </c>
      <c r="AU124" s="228" t="s">
        <v>83</v>
      </c>
      <c r="AY124" s="16" t="s">
        <v>137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81</v>
      </c>
      <c r="BK124" s="229">
        <f>ROUND(I124*H124,2)</f>
        <v>0</v>
      </c>
      <c r="BL124" s="16" t="s">
        <v>145</v>
      </c>
      <c r="BM124" s="228" t="s">
        <v>703</v>
      </c>
    </row>
    <row r="125" s="13" customFormat="1">
      <c r="A125" s="13"/>
      <c r="B125" s="230"/>
      <c r="C125" s="231"/>
      <c r="D125" s="232" t="s">
        <v>147</v>
      </c>
      <c r="E125" s="233" t="s">
        <v>1</v>
      </c>
      <c r="F125" s="234" t="s">
        <v>793</v>
      </c>
      <c r="G125" s="231"/>
      <c r="H125" s="235">
        <v>50.600000000000001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147</v>
      </c>
      <c r="AU125" s="241" t="s">
        <v>83</v>
      </c>
      <c r="AV125" s="13" t="s">
        <v>83</v>
      </c>
      <c r="AW125" s="13" t="s">
        <v>30</v>
      </c>
      <c r="AX125" s="13" t="s">
        <v>81</v>
      </c>
      <c r="AY125" s="241" t="s">
        <v>137</v>
      </c>
    </row>
    <row r="126" s="2" customFormat="1" ht="37.8" customHeight="1">
      <c r="A126" s="37"/>
      <c r="B126" s="38"/>
      <c r="C126" s="217" t="s">
        <v>83</v>
      </c>
      <c r="D126" s="217" t="s">
        <v>140</v>
      </c>
      <c r="E126" s="218" t="s">
        <v>705</v>
      </c>
      <c r="F126" s="219" t="s">
        <v>706</v>
      </c>
      <c r="G126" s="220" t="s">
        <v>194</v>
      </c>
      <c r="H126" s="221">
        <v>92</v>
      </c>
      <c r="I126" s="222"/>
      <c r="J126" s="223">
        <f>ROUND(I126*H126,2)</f>
        <v>0</v>
      </c>
      <c r="K126" s="219" t="s">
        <v>144</v>
      </c>
      <c r="L126" s="43"/>
      <c r="M126" s="224" t="s">
        <v>1</v>
      </c>
      <c r="N126" s="225" t="s">
        <v>38</v>
      </c>
      <c r="O126" s="90"/>
      <c r="P126" s="226">
        <f>O126*H126</f>
        <v>0</v>
      </c>
      <c r="Q126" s="226">
        <v>0.00084000000000000003</v>
      </c>
      <c r="R126" s="226">
        <f>Q126*H126</f>
        <v>0.077280000000000001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145</v>
      </c>
      <c r="AT126" s="228" t="s">
        <v>140</v>
      </c>
      <c r="AU126" s="228" t="s">
        <v>83</v>
      </c>
      <c r="AY126" s="16" t="s">
        <v>137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81</v>
      </c>
      <c r="BK126" s="229">
        <f>ROUND(I126*H126,2)</f>
        <v>0</v>
      </c>
      <c r="BL126" s="16" t="s">
        <v>145</v>
      </c>
      <c r="BM126" s="228" t="s">
        <v>707</v>
      </c>
    </row>
    <row r="127" s="13" customFormat="1">
      <c r="A127" s="13"/>
      <c r="B127" s="230"/>
      <c r="C127" s="231"/>
      <c r="D127" s="232" t="s">
        <v>147</v>
      </c>
      <c r="E127" s="233" t="s">
        <v>1</v>
      </c>
      <c r="F127" s="234" t="s">
        <v>794</v>
      </c>
      <c r="G127" s="231"/>
      <c r="H127" s="235">
        <v>92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147</v>
      </c>
      <c r="AU127" s="241" t="s">
        <v>83</v>
      </c>
      <c r="AV127" s="13" t="s">
        <v>83</v>
      </c>
      <c r="AW127" s="13" t="s">
        <v>30</v>
      </c>
      <c r="AX127" s="13" t="s">
        <v>81</v>
      </c>
      <c r="AY127" s="241" t="s">
        <v>137</v>
      </c>
    </row>
    <row r="128" s="2" customFormat="1" ht="44.25" customHeight="1">
      <c r="A128" s="37"/>
      <c r="B128" s="38"/>
      <c r="C128" s="217" t="s">
        <v>154</v>
      </c>
      <c r="D128" s="217" t="s">
        <v>140</v>
      </c>
      <c r="E128" s="218" t="s">
        <v>709</v>
      </c>
      <c r="F128" s="219" t="s">
        <v>710</v>
      </c>
      <c r="G128" s="220" t="s">
        <v>194</v>
      </c>
      <c r="H128" s="221">
        <v>92</v>
      </c>
      <c r="I128" s="222"/>
      <c r="J128" s="223">
        <f>ROUND(I128*H128,2)</f>
        <v>0</v>
      </c>
      <c r="K128" s="219" t="s">
        <v>144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145</v>
      </c>
      <c r="AT128" s="228" t="s">
        <v>140</v>
      </c>
      <c r="AU128" s="228" t="s">
        <v>83</v>
      </c>
      <c r="AY128" s="16" t="s">
        <v>137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145</v>
      </c>
      <c r="BM128" s="228" t="s">
        <v>711</v>
      </c>
    </row>
    <row r="129" s="13" customFormat="1">
      <c r="A129" s="13"/>
      <c r="B129" s="230"/>
      <c r="C129" s="231"/>
      <c r="D129" s="232" t="s">
        <v>147</v>
      </c>
      <c r="E129" s="233" t="s">
        <v>1</v>
      </c>
      <c r="F129" s="234" t="s">
        <v>794</v>
      </c>
      <c r="G129" s="231"/>
      <c r="H129" s="235">
        <v>92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147</v>
      </c>
      <c r="AU129" s="241" t="s">
        <v>83</v>
      </c>
      <c r="AV129" s="13" t="s">
        <v>83</v>
      </c>
      <c r="AW129" s="13" t="s">
        <v>30</v>
      </c>
      <c r="AX129" s="13" t="s">
        <v>81</v>
      </c>
      <c r="AY129" s="241" t="s">
        <v>137</v>
      </c>
    </row>
    <row r="130" s="2" customFormat="1" ht="62.7" customHeight="1">
      <c r="A130" s="37"/>
      <c r="B130" s="38"/>
      <c r="C130" s="217" t="s">
        <v>145</v>
      </c>
      <c r="D130" s="217" t="s">
        <v>140</v>
      </c>
      <c r="E130" s="218" t="s">
        <v>227</v>
      </c>
      <c r="F130" s="219" t="s">
        <v>228</v>
      </c>
      <c r="G130" s="220" t="s">
        <v>215</v>
      </c>
      <c r="H130" s="221">
        <v>24.199999999999999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145</v>
      </c>
      <c r="AT130" s="228" t="s">
        <v>140</v>
      </c>
      <c r="AU130" s="228" t="s">
        <v>83</v>
      </c>
      <c r="AY130" s="16" t="s">
        <v>137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145</v>
      </c>
      <c r="BM130" s="228" t="s">
        <v>712</v>
      </c>
    </row>
    <row r="131" s="13" customFormat="1">
      <c r="A131" s="13"/>
      <c r="B131" s="230"/>
      <c r="C131" s="231"/>
      <c r="D131" s="232" t="s">
        <v>147</v>
      </c>
      <c r="E131" s="233" t="s">
        <v>1</v>
      </c>
      <c r="F131" s="234" t="s">
        <v>795</v>
      </c>
      <c r="G131" s="231"/>
      <c r="H131" s="235">
        <v>50.600000000000001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147</v>
      </c>
      <c r="AU131" s="241" t="s">
        <v>83</v>
      </c>
      <c r="AV131" s="13" t="s">
        <v>83</v>
      </c>
      <c r="AW131" s="13" t="s">
        <v>30</v>
      </c>
      <c r="AX131" s="13" t="s">
        <v>73</v>
      </c>
      <c r="AY131" s="241" t="s">
        <v>137</v>
      </c>
    </row>
    <row r="132" s="13" customFormat="1">
      <c r="A132" s="13"/>
      <c r="B132" s="230"/>
      <c r="C132" s="231"/>
      <c r="D132" s="232" t="s">
        <v>147</v>
      </c>
      <c r="E132" s="233" t="s">
        <v>1</v>
      </c>
      <c r="F132" s="234" t="s">
        <v>796</v>
      </c>
      <c r="G132" s="231"/>
      <c r="H132" s="235">
        <v>-26.399999999999999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147</v>
      </c>
      <c r="AU132" s="241" t="s">
        <v>83</v>
      </c>
      <c r="AV132" s="13" t="s">
        <v>83</v>
      </c>
      <c r="AW132" s="13" t="s">
        <v>30</v>
      </c>
      <c r="AX132" s="13" t="s">
        <v>73</v>
      </c>
      <c r="AY132" s="241" t="s">
        <v>137</v>
      </c>
    </row>
    <row r="133" s="14" customFormat="1">
      <c r="A133" s="14"/>
      <c r="B133" s="242"/>
      <c r="C133" s="243"/>
      <c r="D133" s="232" t="s">
        <v>147</v>
      </c>
      <c r="E133" s="244" t="s">
        <v>1</v>
      </c>
      <c r="F133" s="245" t="s">
        <v>149</v>
      </c>
      <c r="G133" s="243"/>
      <c r="H133" s="246">
        <v>24.200000000000003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147</v>
      </c>
      <c r="AU133" s="252" t="s">
        <v>83</v>
      </c>
      <c r="AV133" s="14" t="s">
        <v>145</v>
      </c>
      <c r="AW133" s="14" t="s">
        <v>30</v>
      </c>
      <c r="AX133" s="14" t="s">
        <v>81</v>
      </c>
      <c r="AY133" s="252" t="s">
        <v>137</v>
      </c>
    </row>
    <row r="134" s="2" customFormat="1" ht="37.8" customHeight="1">
      <c r="A134" s="37"/>
      <c r="B134" s="38"/>
      <c r="C134" s="217" t="s">
        <v>163</v>
      </c>
      <c r="D134" s="217" t="s">
        <v>140</v>
      </c>
      <c r="E134" s="218" t="s">
        <v>249</v>
      </c>
      <c r="F134" s="219" t="s">
        <v>250</v>
      </c>
      <c r="G134" s="220" t="s">
        <v>215</v>
      </c>
      <c r="H134" s="221">
        <v>24.199999999999999</v>
      </c>
      <c r="I134" s="222"/>
      <c r="J134" s="223">
        <f>ROUND(I134*H134,2)</f>
        <v>0</v>
      </c>
      <c r="K134" s="219" t="s">
        <v>144</v>
      </c>
      <c r="L134" s="43"/>
      <c r="M134" s="224" t="s">
        <v>1</v>
      </c>
      <c r="N134" s="225" t="s">
        <v>38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145</v>
      </c>
      <c r="AT134" s="228" t="s">
        <v>140</v>
      </c>
      <c r="AU134" s="228" t="s">
        <v>83</v>
      </c>
      <c r="AY134" s="16" t="s">
        <v>137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81</v>
      </c>
      <c r="BK134" s="229">
        <f>ROUND(I134*H134,2)</f>
        <v>0</v>
      </c>
      <c r="BL134" s="16" t="s">
        <v>145</v>
      </c>
      <c r="BM134" s="228" t="s">
        <v>251</v>
      </c>
    </row>
    <row r="135" s="2" customFormat="1" ht="44.25" customHeight="1">
      <c r="A135" s="37"/>
      <c r="B135" s="38"/>
      <c r="C135" s="217" t="s">
        <v>166</v>
      </c>
      <c r="D135" s="217" t="s">
        <v>140</v>
      </c>
      <c r="E135" s="218" t="s">
        <v>253</v>
      </c>
      <c r="F135" s="219" t="s">
        <v>254</v>
      </c>
      <c r="G135" s="220" t="s">
        <v>245</v>
      </c>
      <c r="H135" s="221">
        <v>45.979999999999997</v>
      </c>
      <c r="I135" s="222"/>
      <c r="J135" s="223">
        <f>ROUND(I135*H135,2)</f>
        <v>0</v>
      </c>
      <c r="K135" s="219" t="s">
        <v>144</v>
      </c>
      <c r="L135" s="43"/>
      <c r="M135" s="224" t="s">
        <v>1</v>
      </c>
      <c r="N135" s="225" t="s">
        <v>38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145</v>
      </c>
      <c r="AT135" s="228" t="s">
        <v>140</v>
      </c>
      <c r="AU135" s="228" t="s">
        <v>83</v>
      </c>
      <c r="AY135" s="16" t="s">
        <v>137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81</v>
      </c>
      <c r="BK135" s="229">
        <f>ROUND(I135*H135,2)</f>
        <v>0</v>
      </c>
      <c r="BL135" s="16" t="s">
        <v>145</v>
      </c>
      <c r="BM135" s="228" t="s">
        <v>255</v>
      </c>
    </row>
    <row r="136" s="13" customFormat="1">
      <c r="A136" s="13"/>
      <c r="B136" s="230"/>
      <c r="C136" s="231"/>
      <c r="D136" s="232" t="s">
        <v>147</v>
      </c>
      <c r="E136" s="233" t="s">
        <v>1</v>
      </c>
      <c r="F136" s="234" t="s">
        <v>797</v>
      </c>
      <c r="G136" s="231"/>
      <c r="H136" s="235">
        <v>45.979999999999997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147</v>
      </c>
      <c r="AU136" s="241" t="s">
        <v>83</v>
      </c>
      <c r="AV136" s="13" t="s">
        <v>83</v>
      </c>
      <c r="AW136" s="13" t="s">
        <v>30</v>
      </c>
      <c r="AX136" s="13" t="s">
        <v>81</v>
      </c>
      <c r="AY136" s="241" t="s">
        <v>137</v>
      </c>
    </row>
    <row r="137" s="2" customFormat="1" ht="44.25" customHeight="1">
      <c r="A137" s="37"/>
      <c r="B137" s="38"/>
      <c r="C137" s="217" t="s">
        <v>170</v>
      </c>
      <c r="D137" s="217" t="s">
        <v>140</v>
      </c>
      <c r="E137" s="218" t="s">
        <v>716</v>
      </c>
      <c r="F137" s="219" t="s">
        <v>717</v>
      </c>
      <c r="G137" s="220" t="s">
        <v>215</v>
      </c>
      <c r="H137" s="221">
        <v>26.399999999999999</v>
      </c>
      <c r="I137" s="222"/>
      <c r="J137" s="223">
        <f>ROUND(I137*H137,2)</f>
        <v>0</v>
      </c>
      <c r="K137" s="219" t="s">
        <v>144</v>
      </c>
      <c r="L137" s="43"/>
      <c r="M137" s="224" t="s">
        <v>1</v>
      </c>
      <c r="N137" s="225" t="s">
        <v>38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145</v>
      </c>
      <c r="AT137" s="228" t="s">
        <v>140</v>
      </c>
      <c r="AU137" s="228" t="s">
        <v>83</v>
      </c>
      <c r="AY137" s="16" t="s">
        <v>137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81</v>
      </c>
      <c r="BK137" s="229">
        <f>ROUND(I137*H137,2)</f>
        <v>0</v>
      </c>
      <c r="BL137" s="16" t="s">
        <v>145</v>
      </c>
      <c r="BM137" s="228" t="s">
        <v>718</v>
      </c>
    </row>
    <row r="138" s="13" customFormat="1">
      <c r="A138" s="13"/>
      <c r="B138" s="230"/>
      <c r="C138" s="231"/>
      <c r="D138" s="232" t="s">
        <v>147</v>
      </c>
      <c r="E138" s="233" t="s">
        <v>1</v>
      </c>
      <c r="F138" s="234" t="s">
        <v>798</v>
      </c>
      <c r="G138" s="231"/>
      <c r="H138" s="235">
        <v>26.399999999999999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147</v>
      </c>
      <c r="AU138" s="241" t="s">
        <v>83</v>
      </c>
      <c r="AV138" s="13" t="s">
        <v>83</v>
      </c>
      <c r="AW138" s="13" t="s">
        <v>30</v>
      </c>
      <c r="AX138" s="13" t="s">
        <v>81</v>
      </c>
      <c r="AY138" s="241" t="s">
        <v>137</v>
      </c>
    </row>
    <row r="139" s="2" customFormat="1" ht="66.75" customHeight="1">
      <c r="A139" s="37"/>
      <c r="B139" s="38"/>
      <c r="C139" s="217" t="s">
        <v>176</v>
      </c>
      <c r="D139" s="217" t="s">
        <v>140</v>
      </c>
      <c r="E139" s="218" t="s">
        <v>720</v>
      </c>
      <c r="F139" s="219" t="s">
        <v>721</v>
      </c>
      <c r="G139" s="220" t="s">
        <v>215</v>
      </c>
      <c r="H139" s="221">
        <v>19.800000000000001</v>
      </c>
      <c r="I139" s="222"/>
      <c r="J139" s="223">
        <f>ROUND(I139*H139,2)</f>
        <v>0</v>
      </c>
      <c r="K139" s="219" t="s">
        <v>144</v>
      </c>
      <c r="L139" s="43"/>
      <c r="M139" s="224" t="s">
        <v>1</v>
      </c>
      <c r="N139" s="225" t="s">
        <v>38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145</v>
      </c>
      <c r="AT139" s="228" t="s">
        <v>140</v>
      </c>
      <c r="AU139" s="228" t="s">
        <v>83</v>
      </c>
      <c r="AY139" s="16" t="s">
        <v>137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81</v>
      </c>
      <c r="BK139" s="229">
        <f>ROUND(I139*H139,2)</f>
        <v>0</v>
      </c>
      <c r="BL139" s="16" t="s">
        <v>145</v>
      </c>
      <c r="BM139" s="228" t="s">
        <v>722</v>
      </c>
    </row>
    <row r="140" s="13" customFormat="1">
      <c r="A140" s="13"/>
      <c r="B140" s="230"/>
      <c r="C140" s="231"/>
      <c r="D140" s="232" t="s">
        <v>147</v>
      </c>
      <c r="E140" s="233" t="s">
        <v>1</v>
      </c>
      <c r="F140" s="234" t="s">
        <v>799</v>
      </c>
      <c r="G140" s="231"/>
      <c r="H140" s="235">
        <v>19.800000000000001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147</v>
      </c>
      <c r="AU140" s="241" t="s">
        <v>83</v>
      </c>
      <c r="AV140" s="13" t="s">
        <v>83</v>
      </c>
      <c r="AW140" s="13" t="s">
        <v>30</v>
      </c>
      <c r="AX140" s="13" t="s">
        <v>81</v>
      </c>
      <c r="AY140" s="241" t="s">
        <v>137</v>
      </c>
    </row>
    <row r="141" s="2" customFormat="1" ht="16.5" customHeight="1">
      <c r="A141" s="37"/>
      <c r="B141" s="38"/>
      <c r="C141" s="256" t="s">
        <v>226</v>
      </c>
      <c r="D141" s="256" t="s">
        <v>242</v>
      </c>
      <c r="E141" s="257" t="s">
        <v>724</v>
      </c>
      <c r="F141" s="258" t="s">
        <v>725</v>
      </c>
      <c r="G141" s="259" t="s">
        <v>245</v>
      </c>
      <c r="H141" s="260">
        <v>43.560000000000002</v>
      </c>
      <c r="I141" s="261"/>
      <c r="J141" s="262">
        <f>ROUND(I141*H141,2)</f>
        <v>0</v>
      </c>
      <c r="K141" s="258" t="s">
        <v>144</v>
      </c>
      <c r="L141" s="263"/>
      <c r="M141" s="264" t="s">
        <v>1</v>
      </c>
      <c r="N141" s="265" t="s">
        <v>38</v>
      </c>
      <c r="O141" s="90"/>
      <c r="P141" s="226">
        <f>O141*H141</f>
        <v>0</v>
      </c>
      <c r="Q141" s="226">
        <v>1</v>
      </c>
      <c r="R141" s="226">
        <f>Q141*H141</f>
        <v>43.560000000000002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176</v>
      </c>
      <c r="AT141" s="228" t="s">
        <v>242</v>
      </c>
      <c r="AU141" s="228" t="s">
        <v>83</v>
      </c>
      <c r="AY141" s="16" t="s">
        <v>137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81</v>
      </c>
      <c r="BK141" s="229">
        <f>ROUND(I141*H141,2)</f>
        <v>0</v>
      </c>
      <c r="BL141" s="16" t="s">
        <v>145</v>
      </c>
      <c r="BM141" s="228" t="s">
        <v>726</v>
      </c>
    </row>
    <row r="142" s="13" customFormat="1">
      <c r="A142" s="13"/>
      <c r="B142" s="230"/>
      <c r="C142" s="231"/>
      <c r="D142" s="232" t="s">
        <v>147</v>
      </c>
      <c r="E142" s="233" t="s">
        <v>1</v>
      </c>
      <c r="F142" s="234" t="s">
        <v>800</v>
      </c>
      <c r="G142" s="231"/>
      <c r="H142" s="235">
        <v>43.560000000000002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147</v>
      </c>
      <c r="AU142" s="241" t="s">
        <v>83</v>
      </c>
      <c r="AV142" s="13" t="s">
        <v>83</v>
      </c>
      <c r="AW142" s="13" t="s">
        <v>30</v>
      </c>
      <c r="AX142" s="13" t="s">
        <v>81</v>
      </c>
      <c r="AY142" s="241" t="s">
        <v>137</v>
      </c>
    </row>
    <row r="143" s="12" customFormat="1" ht="22.8" customHeight="1">
      <c r="A143" s="12"/>
      <c r="B143" s="201"/>
      <c r="C143" s="202"/>
      <c r="D143" s="203" t="s">
        <v>72</v>
      </c>
      <c r="E143" s="215" t="s">
        <v>145</v>
      </c>
      <c r="F143" s="215" t="s">
        <v>298</v>
      </c>
      <c r="G143" s="202"/>
      <c r="H143" s="202"/>
      <c r="I143" s="205"/>
      <c r="J143" s="216">
        <f>BK143</f>
        <v>0</v>
      </c>
      <c r="K143" s="202"/>
      <c r="L143" s="207"/>
      <c r="M143" s="208"/>
      <c r="N143" s="209"/>
      <c r="O143" s="209"/>
      <c r="P143" s="210">
        <f>SUM(P144:P145)</f>
        <v>0</v>
      </c>
      <c r="Q143" s="209"/>
      <c r="R143" s="210">
        <f>SUM(R144:R145)</f>
        <v>8.3193880000000018</v>
      </c>
      <c r="S143" s="209"/>
      <c r="T143" s="211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81</v>
      </c>
      <c r="AT143" s="213" t="s">
        <v>72</v>
      </c>
      <c r="AU143" s="213" t="s">
        <v>81</v>
      </c>
      <c r="AY143" s="212" t="s">
        <v>137</v>
      </c>
      <c r="BK143" s="214">
        <f>SUM(BK144:BK145)</f>
        <v>0</v>
      </c>
    </row>
    <row r="144" s="2" customFormat="1" ht="33" customHeight="1">
      <c r="A144" s="37"/>
      <c r="B144" s="38"/>
      <c r="C144" s="217" t="s">
        <v>232</v>
      </c>
      <c r="D144" s="217" t="s">
        <v>140</v>
      </c>
      <c r="E144" s="218" t="s">
        <v>728</v>
      </c>
      <c r="F144" s="219" t="s">
        <v>729</v>
      </c>
      <c r="G144" s="220" t="s">
        <v>215</v>
      </c>
      <c r="H144" s="221">
        <v>4.4000000000000004</v>
      </c>
      <c r="I144" s="222"/>
      <c r="J144" s="223">
        <f>ROUND(I144*H144,2)</f>
        <v>0</v>
      </c>
      <c r="K144" s="219" t="s">
        <v>144</v>
      </c>
      <c r="L144" s="43"/>
      <c r="M144" s="224" t="s">
        <v>1</v>
      </c>
      <c r="N144" s="225" t="s">
        <v>38</v>
      </c>
      <c r="O144" s="90"/>
      <c r="P144" s="226">
        <f>O144*H144</f>
        <v>0</v>
      </c>
      <c r="Q144" s="226">
        <v>1.8907700000000001</v>
      </c>
      <c r="R144" s="226">
        <f>Q144*H144</f>
        <v>8.3193880000000018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145</v>
      </c>
      <c r="AT144" s="228" t="s">
        <v>140</v>
      </c>
      <c r="AU144" s="228" t="s">
        <v>83</v>
      </c>
      <c r="AY144" s="16" t="s">
        <v>137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81</v>
      </c>
      <c r="BK144" s="229">
        <f>ROUND(I144*H144,2)</f>
        <v>0</v>
      </c>
      <c r="BL144" s="16" t="s">
        <v>145</v>
      </c>
      <c r="BM144" s="228" t="s">
        <v>730</v>
      </c>
    </row>
    <row r="145" s="13" customFormat="1">
      <c r="A145" s="13"/>
      <c r="B145" s="230"/>
      <c r="C145" s="231"/>
      <c r="D145" s="232" t="s">
        <v>147</v>
      </c>
      <c r="E145" s="233" t="s">
        <v>1</v>
      </c>
      <c r="F145" s="234" t="s">
        <v>801</v>
      </c>
      <c r="G145" s="231"/>
      <c r="H145" s="235">
        <v>4.4000000000000004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147</v>
      </c>
      <c r="AU145" s="241" t="s">
        <v>83</v>
      </c>
      <c r="AV145" s="13" t="s">
        <v>83</v>
      </c>
      <c r="AW145" s="13" t="s">
        <v>30</v>
      </c>
      <c r="AX145" s="13" t="s">
        <v>81</v>
      </c>
      <c r="AY145" s="241" t="s">
        <v>137</v>
      </c>
    </row>
    <row r="146" s="12" customFormat="1" ht="22.8" customHeight="1">
      <c r="A146" s="12"/>
      <c r="B146" s="201"/>
      <c r="C146" s="202"/>
      <c r="D146" s="203" t="s">
        <v>72</v>
      </c>
      <c r="E146" s="215" t="s">
        <v>176</v>
      </c>
      <c r="F146" s="215" t="s">
        <v>732</v>
      </c>
      <c r="G146" s="202"/>
      <c r="H146" s="202"/>
      <c r="I146" s="205"/>
      <c r="J146" s="216">
        <f>BK146</f>
        <v>0</v>
      </c>
      <c r="K146" s="202"/>
      <c r="L146" s="207"/>
      <c r="M146" s="208"/>
      <c r="N146" s="209"/>
      <c r="O146" s="209"/>
      <c r="P146" s="210">
        <f>SUM(P147:P172)</f>
        <v>0</v>
      </c>
      <c r="Q146" s="209"/>
      <c r="R146" s="210">
        <f>SUM(R147:R172)</f>
        <v>6.9862700000000002</v>
      </c>
      <c r="S146" s="209"/>
      <c r="T146" s="211">
        <f>SUM(T147:T172)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2" t="s">
        <v>81</v>
      </c>
      <c r="AT146" s="213" t="s">
        <v>72</v>
      </c>
      <c r="AU146" s="213" t="s">
        <v>81</v>
      </c>
      <c r="AY146" s="212" t="s">
        <v>137</v>
      </c>
      <c r="BK146" s="214">
        <f>SUM(BK147:BK172)</f>
        <v>0</v>
      </c>
    </row>
    <row r="147" s="2" customFormat="1" ht="24.15" customHeight="1">
      <c r="A147" s="37"/>
      <c r="B147" s="38"/>
      <c r="C147" s="217" t="s">
        <v>237</v>
      </c>
      <c r="D147" s="217" t="s">
        <v>140</v>
      </c>
      <c r="E147" s="218" t="s">
        <v>733</v>
      </c>
      <c r="F147" s="219" t="s">
        <v>734</v>
      </c>
      <c r="G147" s="220" t="s">
        <v>207</v>
      </c>
      <c r="H147" s="221">
        <v>40</v>
      </c>
      <c r="I147" s="222"/>
      <c r="J147" s="223">
        <f>ROUND(I147*H147,2)</f>
        <v>0</v>
      </c>
      <c r="K147" s="219" t="s">
        <v>144</v>
      </c>
      <c r="L147" s="43"/>
      <c r="M147" s="224" t="s">
        <v>1</v>
      </c>
      <c r="N147" s="225" t="s">
        <v>38</v>
      </c>
      <c r="O147" s="90"/>
      <c r="P147" s="226">
        <f>O147*H147</f>
        <v>0</v>
      </c>
      <c r="Q147" s="226">
        <v>1.0000000000000001E-05</v>
      </c>
      <c r="R147" s="226">
        <f>Q147*H147</f>
        <v>0.00040000000000000002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145</v>
      </c>
      <c r="AT147" s="228" t="s">
        <v>140</v>
      </c>
      <c r="AU147" s="228" t="s">
        <v>83</v>
      </c>
      <c r="AY147" s="16" t="s">
        <v>137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81</v>
      </c>
      <c r="BK147" s="229">
        <f>ROUND(I147*H147,2)</f>
        <v>0</v>
      </c>
      <c r="BL147" s="16" t="s">
        <v>145</v>
      </c>
      <c r="BM147" s="228" t="s">
        <v>735</v>
      </c>
    </row>
    <row r="148" s="13" customFormat="1">
      <c r="A148" s="13"/>
      <c r="B148" s="230"/>
      <c r="C148" s="231"/>
      <c r="D148" s="232" t="s">
        <v>147</v>
      </c>
      <c r="E148" s="233" t="s">
        <v>1</v>
      </c>
      <c r="F148" s="234" t="s">
        <v>376</v>
      </c>
      <c r="G148" s="231"/>
      <c r="H148" s="235">
        <v>40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147</v>
      </c>
      <c r="AU148" s="241" t="s">
        <v>83</v>
      </c>
      <c r="AV148" s="13" t="s">
        <v>83</v>
      </c>
      <c r="AW148" s="13" t="s">
        <v>30</v>
      </c>
      <c r="AX148" s="13" t="s">
        <v>81</v>
      </c>
      <c r="AY148" s="241" t="s">
        <v>137</v>
      </c>
    </row>
    <row r="149" s="2" customFormat="1" ht="24.15" customHeight="1">
      <c r="A149" s="37"/>
      <c r="B149" s="38"/>
      <c r="C149" s="256" t="s">
        <v>8</v>
      </c>
      <c r="D149" s="256" t="s">
        <v>242</v>
      </c>
      <c r="E149" s="257" t="s">
        <v>736</v>
      </c>
      <c r="F149" s="258" t="s">
        <v>737</v>
      </c>
      <c r="G149" s="259" t="s">
        <v>416</v>
      </c>
      <c r="H149" s="260">
        <v>42</v>
      </c>
      <c r="I149" s="261"/>
      <c r="J149" s="262">
        <f>ROUND(I149*H149,2)</f>
        <v>0</v>
      </c>
      <c r="K149" s="258" t="s">
        <v>1</v>
      </c>
      <c r="L149" s="263"/>
      <c r="M149" s="264" t="s">
        <v>1</v>
      </c>
      <c r="N149" s="265" t="s">
        <v>38</v>
      </c>
      <c r="O149" s="90"/>
      <c r="P149" s="226">
        <f>O149*H149</f>
        <v>0</v>
      </c>
      <c r="Q149" s="226">
        <v>0.0026700000000000001</v>
      </c>
      <c r="R149" s="226">
        <f>Q149*H149</f>
        <v>0.11214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176</v>
      </c>
      <c r="AT149" s="228" t="s">
        <v>242</v>
      </c>
      <c r="AU149" s="228" t="s">
        <v>83</v>
      </c>
      <c r="AY149" s="16" t="s">
        <v>137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81</v>
      </c>
      <c r="BK149" s="229">
        <f>ROUND(I149*H149,2)</f>
        <v>0</v>
      </c>
      <c r="BL149" s="16" t="s">
        <v>145</v>
      </c>
      <c r="BM149" s="228" t="s">
        <v>738</v>
      </c>
    </row>
    <row r="150" s="13" customFormat="1">
      <c r="A150" s="13"/>
      <c r="B150" s="230"/>
      <c r="C150" s="231"/>
      <c r="D150" s="232" t="s">
        <v>147</v>
      </c>
      <c r="E150" s="233" t="s">
        <v>1</v>
      </c>
      <c r="F150" s="234" t="s">
        <v>802</v>
      </c>
      <c r="G150" s="231"/>
      <c r="H150" s="235">
        <v>42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147</v>
      </c>
      <c r="AU150" s="241" t="s">
        <v>83</v>
      </c>
      <c r="AV150" s="13" t="s">
        <v>83</v>
      </c>
      <c r="AW150" s="13" t="s">
        <v>30</v>
      </c>
      <c r="AX150" s="13" t="s">
        <v>81</v>
      </c>
      <c r="AY150" s="241" t="s">
        <v>137</v>
      </c>
    </row>
    <row r="151" s="2" customFormat="1" ht="44.25" customHeight="1">
      <c r="A151" s="37"/>
      <c r="B151" s="38"/>
      <c r="C151" s="217" t="s">
        <v>248</v>
      </c>
      <c r="D151" s="217" t="s">
        <v>140</v>
      </c>
      <c r="E151" s="218" t="s">
        <v>740</v>
      </c>
      <c r="F151" s="219" t="s">
        <v>741</v>
      </c>
      <c r="G151" s="220" t="s">
        <v>416</v>
      </c>
      <c r="H151" s="221">
        <v>14</v>
      </c>
      <c r="I151" s="222"/>
      <c r="J151" s="223">
        <f>ROUND(I151*H151,2)</f>
        <v>0</v>
      </c>
      <c r="K151" s="219" t="s">
        <v>144</v>
      </c>
      <c r="L151" s="43"/>
      <c r="M151" s="224" t="s">
        <v>1</v>
      </c>
      <c r="N151" s="225" t="s">
        <v>38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145</v>
      </c>
      <c r="AT151" s="228" t="s">
        <v>140</v>
      </c>
      <c r="AU151" s="228" t="s">
        <v>83</v>
      </c>
      <c r="AY151" s="16" t="s">
        <v>137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81</v>
      </c>
      <c r="BK151" s="229">
        <f>ROUND(I151*H151,2)</f>
        <v>0</v>
      </c>
      <c r="BL151" s="16" t="s">
        <v>145</v>
      </c>
      <c r="BM151" s="228" t="s">
        <v>742</v>
      </c>
    </row>
    <row r="152" s="13" customFormat="1">
      <c r="A152" s="13"/>
      <c r="B152" s="230"/>
      <c r="C152" s="231"/>
      <c r="D152" s="232" t="s">
        <v>147</v>
      </c>
      <c r="E152" s="233" t="s">
        <v>1</v>
      </c>
      <c r="F152" s="234" t="s">
        <v>803</v>
      </c>
      <c r="G152" s="231"/>
      <c r="H152" s="235">
        <v>14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147</v>
      </c>
      <c r="AU152" s="241" t="s">
        <v>83</v>
      </c>
      <c r="AV152" s="13" t="s">
        <v>83</v>
      </c>
      <c r="AW152" s="13" t="s">
        <v>30</v>
      </c>
      <c r="AX152" s="13" t="s">
        <v>81</v>
      </c>
      <c r="AY152" s="241" t="s">
        <v>137</v>
      </c>
    </row>
    <row r="153" s="2" customFormat="1" ht="16.5" customHeight="1">
      <c r="A153" s="37"/>
      <c r="B153" s="38"/>
      <c r="C153" s="256" t="s">
        <v>252</v>
      </c>
      <c r="D153" s="256" t="s">
        <v>242</v>
      </c>
      <c r="E153" s="257" t="s">
        <v>744</v>
      </c>
      <c r="F153" s="258" t="s">
        <v>745</v>
      </c>
      <c r="G153" s="259" t="s">
        <v>416</v>
      </c>
      <c r="H153" s="260">
        <v>7</v>
      </c>
      <c r="I153" s="261"/>
      <c r="J153" s="262">
        <f>ROUND(I153*H153,2)</f>
        <v>0</v>
      </c>
      <c r="K153" s="258" t="s">
        <v>144</v>
      </c>
      <c r="L153" s="263"/>
      <c r="M153" s="264" t="s">
        <v>1</v>
      </c>
      <c r="N153" s="265" t="s">
        <v>38</v>
      </c>
      <c r="O153" s="90"/>
      <c r="P153" s="226">
        <f>O153*H153</f>
        <v>0</v>
      </c>
      <c r="Q153" s="226">
        <v>0.00064000000000000005</v>
      </c>
      <c r="R153" s="226">
        <f>Q153*H153</f>
        <v>0.0044800000000000005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176</v>
      </c>
      <c r="AT153" s="228" t="s">
        <v>242</v>
      </c>
      <c r="AU153" s="228" t="s">
        <v>83</v>
      </c>
      <c r="AY153" s="16" t="s">
        <v>137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81</v>
      </c>
      <c r="BK153" s="229">
        <f>ROUND(I153*H153,2)</f>
        <v>0</v>
      </c>
      <c r="BL153" s="16" t="s">
        <v>145</v>
      </c>
      <c r="BM153" s="228" t="s">
        <v>746</v>
      </c>
    </row>
    <row r="154" s="2" customFormat="1" ht="16.5" customHeight="1">
      <c r="A154" s="37"/>
      <c r="B154" s="38"/>
      <c r="C154" s="256" t="s">
        <v>257</v>
      </c>
      <c r="D154" s="256" t="s">
        <v>242</v>
      </c>
      <c r="E154" s="257" t="s">
        <v>747</v>
      </c>
      <c r="F154" s="258" t="s">
        <v>748</v>
      </c>
      <c r="G154" s="259" t="s">
        <v>416</v>
      </c>
      <c r="H154" s="260">
        <v>7</v>
      </c>
      <c r="I154" s="261"/>
      <c r="J154" s="262">
        <f>ROUND(I154*H154,2)</f>
        <v>0</v>
      </c>
      <c r="K154" s="258" t="s">
        <v>144</v>
      </c>
      <c r="L154" s="263"/>
      <c r="M154" s="264" t="s">
        <v>1</v>
      </c>
      <c r="N154" s="265" t="s">
        <v>38</v>
      </c>
      <c r="O154" s="90"/>
      <c r="P154" s="226">
        <f>O154*H154</f>
        <v>0</v>
      </c>
      <c r="Q154" s="226">
        <v>0.00064999999999999997</v>
      </c>
      <c r="R154" s="226">
        <f>Q154*H154</f>
        <v>0.0045500000000000002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176</v>
      </c>
      <c r="AT154" s="228" t="s">
        <v>242</v>
      </c>
      <c r="AU154" s="228" t="s">
        <v>83</v>
      </c>
      <c r="AY154" s="16" t="s">
        <v>137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81</v>
      </c>
      <c r="BK154" s="229">
        <f>ROUND(I154*H154,2)</f>
        <v>0</v>
      </c>
      <c r="BL154" s="16" t="s">
        <v>145</v>
      </c>
      <c r="BM154" s="228" t="s">
        <v>749</v>
      </c>
    </row>
    <row r="155" s="2" customFormat="1" ht="37.8" customHeight="1">
      <c r="A155" s="37"/>
      <c r="B155" s="38"/>
      <c r="C155" s="217" t="s">
        <v>265</v>
      </c>
      <c r="D155" s="217" t="s">
        <v>140</v>
      </c>
      <c r="E155" s="218" t="s">
        <v>750</v>
      </c>
      <c r="F155" s="219" t="s">
        <v>751</v>
      </c>
      <c r="G155" s="220" t="s">
        <v>416</v>
      </c>
      <c r="H155" s="221">
        <v>7</v>
      </c>
      <c r="I155" s="222"/>
      <c r="J155" s="223">
        <f>ROUND(I155*H155,2)</f>
        <v>0</v>
      </c>
      <c r="K155" s="219" t="s">
        <v>144</v>
      </c>
      <c r="L155" s="43"/>
      <c r="M155" s="224" t="s">
        <v>1</v>
      </c>
      <c r="N155" s="225" t="s">
        <v>38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145</v>
      </c>
      <c r="AT155" s="228" t="s">
        <v>140</v>
      </c>
      <c r="AU155" s="228" t="s">
        <v>83</v>
      </c>
      <c r="AY155" s="16" t="s">
        <v>137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81</v>
      </c>
      <c r="BK155" s="229">
        <f>ROUND(I155*H155,2)</f>
        <v>0</v>
      </c>
      <c r="BL155" s="16" t="s">
        <v>145</v>
      </c>
      <c r="BM155" s="228" t="s">
        <v>752</v>
      </c>
    </row>
    <row r="156" s="13" customFormat="1">
      <c r="A156" s="13"/>
      <c r="B156" s="230"/>
      <c r="C156" s="231"/>
      <c r="D156" s="232" t="s">
        <v>147</v>
      </c>
      <c r="E156" s="233" t="s">
        <v>1</v>
      </c>
      <c r="F156" s="234" t="s">
        <v>170</v>
      </c>
      <c r="G156" s="231"/>
      <c r="H156" s="235">
        <v>7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147</v>
      </c>
      <c r="AU156" s="241" t="s">
        <v>83</v>
      </c>
      <c r="AV156" s="13" t="s">
        <v>83</v>
      </c>
      <c r="AW156" s="13" t="s">
        <v>30</v>
      </c>
      <c r="AX156" s="13" t="s">
        <v>81</v>
      </c>
      <c r="AY156" s="241" t="s">
        <v>137</v>
      </c>
    </row>
    <row r="157" s="2" customFormat="1" ht="24.15" customHeight="1">
      <c r="A157" s="37"/>
      <c r="B157" s="38"/>
      <c r="C157" s="256" t="s">
        <v>270</v>
      </c>
      <c r="D157" s="256" t="s">
        <v>242</v>
      </c>
      <c r="E157" s="257" t="s">
        <v>753</v>
      </c>
      <c r="F157" s="258" t="s">
        <v>754</v>
      </c>
      <c r="G157" s="259" t="s">
        <v>416</v>
      </c>
      <c r="H157" s="260">
        <v>7</v>
      </c>
      <c r="I157" s="261"/>
      <c r="J157" s="262">
        <f>ROUND(I157*H157,2)</f>
        <v>0</v>
      </c>
      <c r="K157" s="258" t="s">
        <v>144</v>
      </c>
      <c r="L157" s="263"/>
      <c r="M157" s="264" t="s">
        <v>1</v>
      </c>
      <c r="N157" s="265" t="s">
        <v>38</v>
      </c>
      <c r="O157" s="90"/>
      <c r="P157" s="226">
        <f>O157*H157</f>
        <v>0</v>
      </c>
      <c r="Q157" s="226">
        <v>0.00123</v>
      </c>
      <c r="R157" s="226">
        <f>Q157*H157</f>
        <v>0.0086099999999999996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176</v>
      </c>
      <c r="AT157" s="228" t="s">
        <v>242</v>
      </c>
      <c r="AU157" s="228" t="s">
        <v>83</v>
      </c>
      <c r="AY157" s="16" t="s">
        <v>137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81</v>
      </c>
      <c r="BK157" s="229">
        <f>ROUND(I157*H157,2)</f>
        <v>0</v>
      </c>
      <c r="BL157" s="16" t="s">
        <v>145</v>
      </c>
      <c r="BM157" s="228" t="s">
        <v>755</v>
      </c>
    </row>
    <row r="158" s="2" customFormat="1" ht="16.5" customHeight="1">
      <c r="A158" s="37"/>
      <c r="B158" s="38"/>
      <c r="C158" s="217" t="s">
        <v>274</v>
      </c>
      <c r="D158" s="217" t="s">
        <v>140</v>
      </c>
      <c r="E158" s="218" t="s">
        <v>756</v>
      </c>
      <c r="F158" s="219" t="s">
        <v>757</v>
      </c>
      <c r="G158" s="220" t="s">
        <v>416</v>
      </c>
      <c r="H158" s="221">
        <v>7</v>
      </c>
      <c r="I158" s="222"/>
      <c r="J158" s="223">
        <f>ROUND(I158*H158,2)</f>
        <v>0</v>
      </c>
      <c r="K158" s="219" t="s">
        <v>1</v>
      </c>
      <c r="L158" s="43"/>
      <c r="M158" s="224" t="s">
        <v>1</v>
      </c>
      <c r="N158" s="225" t="s">
        <v>38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145</v>
      </c>
      <c r="AT158" s="228" t="s">
        <v>140</v>
      </c>
      <c r="AU158" s="228" t="s">
        <v>83</v>
      </c>
      <c r="AY158" s="16" t="s">
        <v>137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81</v>
      </c>
      <c r="BK158" s="229">
        <f>ROUND(I158*H158,2)</f>
        <v>0</v>
      </c>
      <c r="BL158" s="16" t="s">
        <v>145</v>
      </c>
      <c r="BM158" s="228" t="s">
        <v>758</v>
      </c>
    </row>
    <row r="159" s="13" customFormat="1">
      <c r="A159" s="13"/>
      <c r="B159" s="230"/>
      <c r="C159" s="231"/>
      <c r="D159" s="232" t="s">
        <v>147</v>
      </c>
      <c r="E159" s="233" t="s">
        <v>1</v>
      </c>
      <c r="F159" s="234" t="s">
        <v>170</v>
      </c>
      <c r="G159" s="231"/>
      <c r="H159" s="235">
        <v>7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147</v>
      </c>
      <c r="AU159" s="241" t="s">
        <v>83</v>
      </c>
      <c r="AV159" s="13" t="s">
        <v>83</v>
      </c>
      <c r="AW159" s="13" t="s">
        <v>30</v>
      </c>
      <c r="AX159" s="13" t="s">
        <v>81</v>
      </c>
      <c r="AY159" s="241" t="s">
        <v>137</v>
      </c>
    </row>
    <row r="160" s="2" customFormat="1" ht="24.15" customHeight="1">
      <c r="A160" s="37"/>
      <c r="B160" s="38"/>
      <c r="C160" s="217" t="s">
        <v>280</v>
      </c>
      <c r="D160" s="217" t="s">
        <v>140</v>
      </c>
      <c r="E160" s="218" t="s">
        <v>759</v>
      </c>
      <c r="F160" s="219" t="s">
        <v>760</v>
      </c>
      <c r="G160" s="220" t="s">
        <v>416</v>
      </c>
      <c r="H160" s="221">
        <v>6</v>
      </c>
      <c r="I160" s="222"/>
      <c r="J160" s="223">
        <f>ROUND(I160*H160,2)</f>
        <v>0</v>
      </c>
      <c r="K160" s="219" t="s">
        <v>144</v>
      </c>
      <c r="L160" s="43"/>
      <c r="M160" s="224" t="s">
        <v>1</v>
      </c>
      <c r="N160" s="225" t="s">
        <v>38</v>
      </c>
      <c r="O160" s="90"/>
      <c r="P160" s="226">
        <f>O160*H160</f>
        <v>0</v>
      </c>
      <c r="Q160" s="226">
        <v>0.34089999999999998</v>
      </c>
      <c r="R160" s="226">
        <f>Q160*H160</f>
        <v>2.0453999999999999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145</v>
      </c>
      <c r="AT160" s="228" t="s">
        <v>140</v>
      </c>
      <c r="AU160" s="228" t="s">
        <v>83</v>
      </c>
      <c r="AY160" s="16" t="s">
        <v>137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81</v>
      </c>
      <c r="BK160" s="229">
        <f>ROUND(I160*H160,2)</f>
        <v>0</v>
      </c>
      <c r="BL160" s="16" t="s">
        <v>145</v>
      </c>
      <c r="BM160" s="228" t="s">
        <v>761</v>
      </c>
    </row>
    <row r="161" s="13" customFormat="1">
      <c r="A161" s="13"/>
      <c r="B161" s="230"/>
      <c r="C161" s="231"/>
      <c r="D161" s="232" t="s">
        <v>147</v>
      </c>
      <c r="E161" s="233" t="s">
        <v>1</v>
      </c>
      <c r="F161" s="234" t="s">
        <v>166</v>
      </c>
      <c r="G161" s="231"/>
      <c r="H161" s="235">
        <v>6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147</v>
      </c>
      <c r="AU161" s="241" t="s">
        <v>83</v>
      </c>
      <c r="AV161" s="13" t="s">
        <v>83</v>
      </c>
      <c r="AW161" s="13" t="s">
        <v>30</v>
      </c>
      <c r="AX161" s="13" t="s">
        <v>81</v>
      </c>
      <c r="AY161" s="241" t="s">
        <v>137</v>
      </c>
    </row>
    <row r="162" s="2" customFormat="1" ht="24.15" customHeight="1">
      <c r="A162" s="37"/>
      <c r="B162" s="38"/>
      <c r="C162" s="256" t="s">
        <v>285</v>
      </c>
      <c r="D162" s="256" t="s">
        <v>242</v>
      </c>
      <c r="E162" s="257" t="s">
        <v>762</v>
      </c>
      <c r="F162" s="258" t="s">
        <v>763</v>
      </c>
      <c r="G162" s="259" t="s">
        <v>416</v>
      </c>
      <c r="H162" s="260">
        <v>6</v>
      </c>
      <c r="I162" s="261"/>
      <c r="J162" s="262">
        <f>ROUND(I162*H162,2)</f>
        <v>0</v>
      </c>
      <c r="K162" s="258" t="s">
        <v>144</v>
      </c>
      <c r="L162" s="263"/>
      <c r="M162" s="264" t="s">
        <v>1</v>
      </c>
      <c r="N162" s="265" t="s">
        <v>38</v>
      </c>
      <c r="O162" s="90"/>
      <c r="P162" s="226">
        <f>O162*H162</f>
        <v>0</v>
      </c>
      <c r="Q162" s="226">
        <v>0.071999999999999995</v>
      </c>
      <c r="R162" s="226">
        <f>Q162*H162</f>
        <v>0.43199999999999994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176</v>
      </c>
      <c r="AT162" s="228" t="s">
        <v>242</v>
      </c>
      <c r="AU162" s="228" t="s">
        <v>83</v>
      </c>
      <c r="AY162" s="16" t="s">
        <v>137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81</v>
      </c>
      <c r="BK162" s="229">
        <f>ROUND(I162*H162,2)</f>
        <v>0</v>
      </c>
      <c r="BL162" s="16" t="s">
        <v>145</v>
      </c>
      <c r="BM162" s="228" t="s">
        <v>764</v>
      </c>
    </row>
    <row r="163" s="2" customFormat="1" ht="24.15" customHeight="1">
      <c r="A163" s="37"/>
      <c r="B163" s="38"/>
      <c r="C163" s="256" t="s">
        <v>7</v>
      </c>
      <c r="D163" s="256" t="s">
        <v>242</v>
      </c>
      <c r="E163" s="257" t="s">
        <v>765</v>
      </c>
      <c r="F163" s="258" t="s">
        <v>766</v>
      </c>
      <c r="G163" s="259" t="s">
        <v>416</v>
      </c>
      <c r="H163" s="260">
        <v>6</v>
      </c>
      <c r="I163" s="261"/>
      <c r="J163" s="262">
        <f>ROUND(I163*H163,2)</f>
        <v>0</v>
      </c>
      <c r="K163" s="258" t="s">
        <v>144</v>
      </c>
      <c r="L163" s="263"/>
      <c r="M163" s="264" t="s">
        <v>1</v>
      </c>
      <c r="N163" s="265" t="s">
        <v>38</v>
      </c>
      <c r="O163" s="90"/>
      <c r="P163" s="226">
        <f>O163*H163</f>
        <v>0</v>
      </c>
      <c r="Q163" s="226">
        <v>0.080000000000000002</v>
      </c>
      <c r="R163" s="226">
        <f>Q163*H163</f>
        <v>0.47999999999999998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176</v>
      </c>
      <c r="AT163" s="228" t="s">
        <v>242</v>
      </c>
      <c r="AU163" s="228" t="s">
        <v>83</v>
      </c>
      <c r="AY163" s="16" t="s">
        <v>137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81</v>
      </c>
      <c r="BK163" s="229">
        <f>ROUND(I163*H163,2)</f>
        <v>0</v>
      </c>
      <c r="BL163" s="16" t="s">
        <v>145</v>
      </c>
      <c r="BM163" s="228" t="s">
        <v>767</v>
      </c>
    </row>
    <row r="164" s="2" customFormat="1" ht="21.75" customHeight="1">
      <c r="A164" s="37"/>
      <c r="B164" s="38"/>
      <c r="C164" s="256" t="s">
        <v>293</v>
      </c>
      <c r="D164" s="256" t="s">
        <v>242</v>
      </c>
      <c r="E164" s="257" t="s">
        <v>768</v>
      </c>
      <c r="F164" s="258" t="s">
        <v>769</v>
      </c>
      <c r="G164" s="259" t="s">
        <v>416</v>
      </c>
      <c r="H164" s="260">
        <v>6</v>
      </c>
      <c r="I164" s="261"/>
      <c r="J164" s="262">
        <f>ROUND(I164*H164,2)</f>
        <v>0</v>
      </c>
      <c r="K164" s="258" t="s">
        <v>144</v>
      </c>
      <c r="L164" s="263"/>
      <c r="M164" s="264" t="s">
        <v>1</v>
      </c>
      <c r="N164" s="265" t="s">
        <v>38</v>
      </c>
      <c r="O164" s="90"/>
      <c r="P164" s="226">
        <f>O164*H164</f>
        <v>0</v>
      </c>
      <c r="Q164" s="226">
        <v>0.040000000000000001</v>
      </c>
      <c r="R164" s="226">
        <f>Q164*H164</f>
        <v>0.23999999999999999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176</v>
      </c>
      <c r="AT164" s="228" t="s">
        <v>242</v>
      </c>
      <c r="AU164" s="228" t="s">
        <v>83</v>
      </c>
      <c r="AY164" s="16" t="s">
        <v>137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81</v>
      </c>
      <c r="BK164" s="229">
        <f>ROUND(I164*H164,2)</f>
        <v>0</v>
      </c>
      <c r="BL164" s="16" t="s">
        <v>145</v>
      </c>
      <c r="BM164" s="228" t="s">
        <v>770</v>
      </c>
    </row>
    <row r="165" s="2" customFormat="1" ht="24.15" customHeight="1">
      <c r="A165" s="37"/>
      <c r="B165" s="38"/>
      <c r="C165" s="256" t="s">
        <v>299</v>
      </c>
      <c r="D165" s="256" t="s">
        <v>242</v>
      </c>
      <c r="E165" s="257" t="s">
        <v>771</v>
      </c>
      <c r="F165" s="258" t="s">
        <v>772</v>
      </c>
      <c r="G165" s="259" t="s">
        <v>416</v>
      </c>
      <c r="H165" s="260">
        <v>6</v>
      </c>
      <c r="I165" s="261"/>
      <c r="J165" s="262">
        <f>ROUND(I165*H165,2)</f>
        <v>0</v>
      </c>
      <c r="K165" s="258" t="s">
        <v>144</v>
      </c>
      <c r="L165" s="263"/>
      <c r="M165" s="264" t="s">
        <v>1</v>
      </c>
      <c r="N165" s="265" t="s">
        <v>38</v>
      </c>
      <c r="O165" s="90"/>
      <c r="P165" s="226">
        <f>O165*H165</f>
        <v>0</v>
      </c>
      <c r="Q165" s="226">
        <v>0.040000000000000001</v>
      </c>
      <c r="R165" s="226">
        <f>Q165*H165</f>
        <v>0.23999999999999999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176</v>
      </c>
      <c r="AT165" s="228" t="s">
        <v>242</v>
      </c>
      <c r="AU165" s="228" t="s">
        <v>83</v>
      </c>
      <c r="AY165" s="16" t="s">
        <v>137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81</v>
      </c>
      <c r="BK165" s="229">
        <f>ROUND(I165*H165,2)</f>
        <v>0</v>
      </c>
      <c r="BL165" s="16" t="s">
        <v>145</v>
      </c>
      <c r="BM165" s="228" t="s">
        <v>773</v>
      </c>
    </row>
    <row r="166" s="2" customFormat="1" ht="24.15" customHeight="1">
      <c r="A166" s="37"/>
      <c r="B166" s="38"/>
      <c r="C166" s="256" t="s">
        <v>303</v>
      </c>
      <c r="D166" s="256" t="s">
        <v>242</v>
      </c>
      <c r="E166" s="257" t="s">
        <v>774</v>
      </c>
      <c r="F166" s="258" t="s">
        <v>775</v>
      </c>
      <c r="G166" s="259" t="s">
        <v>416</v>
      </c>
      <c r="H166" s="260">
        <v>6</v>
      </c>
      <c r="I166" s="261"/>
      <c r="J166" s="262">
        <f>ROUND(I166*H166,2)</f>
        <v>0</v>
      </c>
      <c r="K166" s="258" t="s">
        <v>144</v>
      </c>
      <c r="L166" s="263"/>
      <c r="M166" s="264" t="s">
        <v>1</v>
      </c>
      <c r="N166" s="265" t="s">
        <v>38</v>
      </c>
      <c r="O166" s="90"/>
      <c r="P166" s="226">
        <f>O166*H166</f>
        <v>0</v>
      </c>
      <c r="Q166" s="226">
        <v>0.027</v>
      </c>
      <c r="R166" s="226">
        <f>Q166*H166</f>
        <v>0.16200000000000001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176</v>
      </c>
      <c r="AT166" s="228" t="s">
        <v>242</v>
      </c>
      <c r="AU166" s="228" t="s">
        <v>83</v>
      </c>
      <c r="AY166" s="16" t="s">
        <v>137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81</v>
      </c>
      <c r="BK166" s="229">
        <f>ROUND(I166*H166,2)</f>
        <v>0</v>
      </c>
      <c r="BL166" s="16" t="s">
        <v>145</v>
      </c>
      <c r="BM166" s="228" t="s">
        <v>776</v>
      </c>
    </row>
    <row r="167" s="2" customFormat="1" ht="24.15" customHeight="1">
      <c r="A167" s="37"/>
      <c r="B167" s="38"/>
      <c r="C167" s="256" t="s">
        <v>309</v>
      </c>
      <c r="D167" s="256" t="s">
        <v>242</v>
      </c>
      <c r="E167" s="257" t="s">
        <v>777</v>
      </c>
      <c r="F167" s="258" t="s">
        <v>778</v>
      </c>
      <c r="G167" s="259" t="s">
        <v>416</v>
      </c>
      <c r="H167" s="260">
        <v>6</v>
      </c>
      <c r="I167" s="261"/>
      <c r="J167" s="262">
        <f>ROUND(I167*H167,2)</f>
        <v>0</v>
      </c>
      <c r="K167" s="258" t="s">
        <v>144</v>
      </c>
      <c r="L167" s="263"/>
      <c r="M167" s="264" t="s">
        <v>1</v>
      </c>
      <c r="N167" s="265" t="s">
        <v>38</v>
      </c>
      <c r="O167" s="90"/>
      <c r="P167" s="226">
        <f>O167*H167</f>
        <v>0</v>
      </c>
      <c r="Q167" s="226">
        <v>0.0040000000000000001</v>
      </c>
      <c r="R167" s="226">
        <f>Q167*H167</f>
        <v>0.024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176</v>
      </c>
      <c r="AT167" s="228" t="s">
        <v>242</v>
      </c>
      <c r="AU167" s="228" t="s">
        <v>83</v>
      </c>
      <c r="AY167" s="16" t="s">
        <v>137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81</v>
      </c>
      <c r="BK167" s="229">
        <f>ROUND(I167*H167,2)</f>
        <v>0</v>
      </c>
      <c r="BL167" s="16" t="s">
        <v>145</v>
      </c>
      <c r="BM167" s="228" t="s">
        <v>779</v>
      </c>
    </row>
    <row r="168" s="2" customFormat="1" ht="24.15" customHeight="1">
      <c r="A168" s="37"/>
      <c r="B168" s="38"/>
      <c r="C168" s="217" t="s">
        <v>314</v>
      </c>
      <c r="D168" s="217" t="s">
        <v>140</v>
      </c>
      <c r="E168" s="218" t="s">
        <v>780</v>
      </c>
      <c r="F168" s="219" t="s">
        <v>781</v>
      </c>
      <c r="G168" s="220" t="s">
        <v>416</v>
      </c>
      <c r="H168" s="221">
        <v>6</v>
      </c>
      <c r="I168" s="222"/>
      <c r="J168" s="223">
        <f>ROUND(I168*H168,2)</f>
        <v>0</v>
      </c>
      <c r="K168" s="219" t="s">
        <v>144</v>
      </c>
      <c r="L168" s="43"/>
      <c r="M168" s="224" t="s">
        <v>1</v>
      </c>
      <c r="N168" s="225" t="s">
        <v>38</v>
      </c>
      <c r="O168" s="90"/>
      <c r="P168" s="226">
        <f>O168*H168</f>
        <v>0</v>
      </c>
      <c r="Q168" s="226">
        <v>0.21734000000000001</v>
      </c>
      <c r="R168" s="226">
        <f>Q168*H168</f>
        <v>1.3040400000000001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145</v>
      </c>
      <c r="AT168" s="228" t="s">
        <v>140</v>
      </c>
      <c r="AU168" s="228" t="s">
        <v>83</v>
      </c>
      <c r="AY168" s="16" t="s">
        <v>137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81</v>
      </c>
      <c r="BK168" s="229">
        <f>ROUND(I168*H168,2)</f>
        <v>0</v>
      </c>
      <c r="BL168" s="16" t="s">
        <v>145</v>
      </c>
      <c r="BM168" s="228" t="s">
        <v>782</v>
      </c>
    </row>
    <row r="169" s="2" customFormat="1" ht="16.5" customHeight="1">
      <c r="A169" s="37"/>
      <c r="B169" s="38"/>
      <c r="C169" s="256" t="s">
        <v>318</v>
      </c>
      <c r="D169" s="256" t="s">
        <v>242</v>
      </c>
      <c r="E169" s="257" t="s">
        <v>783</v>
      </c>
      <c r="F169" s="258" t="s">
        <v>784</v>
      </c>
      <c r="G169" s="259" t="s">
        <v>416</v>
      </c>
      <c r="H169" s="260">
        <v>6</v>
      </c>
      <c r="I169" s="261"/>
      <c r="J169" s="262">
        <f>ROUND(I169*H169,2)</f>
        <v>0</v>
      </c>
      <c r="K169" s="258" t="s">
        <v>144</v>
      </c>
      <c r="L169" s="263"/>
      <c r="M169" s="264" t="s">
        <v>1</v>
      </c>
      <c r="N169" s="265" t="s">
        <v>38</v>
      </c>
      <c r="O169" s="90"/>
      <c r="P169" s="226">
        <f>O169*H169</f>
        <v>0</v>
      </c>
      <c r="Q169" s="226">
        <v>0.050599999999999999</v>
      </c>
      <c r="R169" s="226">
        <f>Q169*H169</f>
        <v>0.30359999999999998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176</v>
      </c>
      <c r="AT169" s="228" t="s">
        <v>242</v>
      </c>
      <c r="AU169" s="228" t="s">
        <v>83</v>
      </c>
      <c r="AY169" s="16" t="s">
        <v>137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81</v>
      </c>
      <c r="BK169" s="229">
        <f>ROUND(I169*H169,2)</f>
        <v>0</v>
      </c>
      <c r="BL169" s="16" t="s">
        <v>145</v>
      </c>
      <c r="BM169" s="228" t="s">
        <v>785</v>
      </c>
    </row>
    <row r="170" s="2" customFormat="1" ht="16.5" customHeight="1">
      <c r="A170" s="37"/>
      <c r="B170" s="38"/>
      <c r="C170" s="217" t="s">
        <v>322</v>
      </c>
      <c r="D170" s="217" t="s">
        <v>140</v>
      </c>
      <c r="E170" s="218" t="s">
        <v>786</v>
      </c>
      <c r="F170" s="219" t="s">
        <v>787</v>
      </c>
      <c r="G170" s="220" t="s">
        <v>416</v>
      </c>
      <c r="H170" s="221">
        <v>4</v>
      </c>
      <c r="I170" s="222"/>
      <c r="J170" s="223">
        <f>ROUND(I170*H170,2)</f>
        <v>0</v>
      </c>
      <c r="K170" s="219" t="s">
        <v>1</v>
      </c>
      <c r="L170" s="43"/>
      <c r="M170" s="224" t="s">
        <v>1</v>
      </c>
      <c r="N170" s="225" t="s">
        <v>38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145</v>
      </c>
      <c r="AT170" s="228" t="s">
        <v>140</v>
      </c>
      <c r="AU170" s="228" t="s">
        <v>83</v>
      </c>
      <c r="AY170" s="16" t="s">
        <v>137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81</v>
      </c>
      <c r="BK170" s="229">
        <f>ROUND(I170*H170,2)</f>
        <v>0</v>
      </c>
      <c r="BL170" s="16" t="s">
        <v>145</v>
      </c>
      <c r="BM170" s="228" t="s">
        <v>788</v>
      </c>
    </row>
    <row r="171" s="2" customFormat="1" ht="24.15" customHeight="1">
      <c r="A171" s="37"/>
      <c r="B171" s="38"/>
      <c r="C171" s="217" t="s">
        <v>326</v>
      </c>
      <c r="D171" s="217" t="s">
        <v>140</v>
      </c>
      <c r="E171" s="218" t="s">
        <v>804</v>
      </c>
      <c r="F171" s="219" t="s">
        <v>805</v>
      </c>
      <c r="G171" s="220" t="s">
        <v>207</v>
      </c>
      <c r="H171" s="221">
        <v>5</v>
      </c>
      <c r="I171" s="222"/>
      <c r="J171" s="223">
        <f>ROUND(I171*H171,2)</f>
        <v>0</v>
      </c>
      <c r="K171" s="219" t="s">
        <v>144</v>
      </c>
      <c r="L171" s="43"/>
      <c r="M171" s="224" t="s">
        <v>1</v>
      </c>
      <c r="N171" s="225" t="s">
        <v>38</v>
      </c>
      <c r="O171" s="90"/>
      <c r="P171" s="226">
        <f>O171*H171</f>
        <v>0</v>
      </c>
      <c r="Q171" s="226">
        <v>0.29221000000000003</v>
      </c>
      <c r="R171" s="226">
        <f>Q171*H171</f>
        <v>1.4610500000000002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145</v>
      </c>
      <c r="AT171" s="228" t="s">
        <v>140</v>
      </c>
      <c r="AU171" s="228" t="s">
        <v>83</v>
      </c>
      <c r="AY171" s="16" t="s">
        <v>137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81</v>
      </c>
      <c r="BK171" s="229">
        <f>ROUND(I171*H171,2)</f>
        <v>0</v>
      </c>
      <c r="BL171" s="16" t="s">
        <v>145</v>
      </c>
      <c r="BM171" s="228" t="s">
        <v>806</v>
      </c>
    </row>
    <row r="172" s="2" customFormat="1" ht="24.15" customHeight="1">
      <c r="A172" s="37"/>
      <c r="B172" s="38"/>
      <c r="C172" s="256" t="s">
        <v>330</v>
      </c>
      <c r="D172" s="256" t="s">
        <v>242</v>
      </c>
      <c r="E172" s="257" t="s">
        <v>807</v>
      </c>
      <c r="F172" s="258" t="s">
        <v>808</v>
      </c>
      <c r="G172" s="259" t="s">
        <v>207</v>
      </c>
      <c r="H172" s="260">
        <v>5</v>
      </c>
      <c r="I172" s="261"/>
      <c r="J172" s="262">
        <f>ROUND(I172*H172,2)</f>
        <v>0</v>
      </c>
      <c r="K172" s="258" t="s">
        <v>144</v>
      </c>
      <c r="L172" s="263"/>
      <c r="M172" s="264" t="s">
        <v>1</v>
      </c>
      <c r="N172" s="265" t="s">
        <v>38</v>
      </c>
      <c r="O172" s="90"/>
      <c r="P172" s="226">
        <f>O172*H172</f>
        <v>0</v>
      </c>
      <c r="Q172" s="226">
        <v>0.032800000000000003</v>
      </c>
      <c r="R172" s="226">
        <f>Q172*H172</f>
        <v>0.16400000000000001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176</v>
      </c>
      <c r="AT172" s="228" t="s">
        <v>242</v>
      </c>
      <c r="AU172" s="228" t="s">
        <v>83</v>
      </c>
      <c r="AY172" s="16" t="s">
        <v>137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81</v>
      </c>
      <c r="BK172" s="229">
        <f>ROUND(I172*H172,2)</f>
        <v>0</v>
      </c>
      <c r="BL172" s="16" t="s">
        <v>145</v>
      </c>
      <c r="BM172" s="228" t="s">
        <v>809</v>
      </c>
    </row>
    <row r="173" s="12" customFormat="1" ht="22.8" customHeight="1">
      <c r="A173" s="12"/>
      <c r="B173" s="201"/>
      <c r="C173" s="202"/>
      <c r="D173" s="203" t="s">
        <v>72</v>
      </c>
      <c r="E173" s="215" t="s">
        <v>388</v>
      </c>
      <c r="F173" s="215" t="s">
        <v>389</v>
      </c>
      <c r="G173" s="202"/>
      <c r="H173" s="202"/>
      <c r="I173" s="205"/>
      <c r="J173" s="216">
        <f>BK173</f>
        <v>0</v>
      </c>
      <c r="K173" s="202"/>
      <c r="L173" s="207"/>
      <c r="M173" s="208"/>
      <c r="N173" s="209"/>
      <c r="O173" s="209"/>
      <c r="P173" s="210">
        <f>P174</f>
        <v>0</v>
      </c>
      <c r="Q173" s="209"/>
      <c r="R173" s="210">
        <f>R174</f>
        <v>0</v>
      </c>
      <c r="S173" s="209"/>
      <c r="T173" s="211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2" t="s">
        <v>81</v>
      </c>
      <c r="AT173" s="213" t="s">
        <v>72</v>
      </c>
      <c r="AU173" s="213" t="s">
        <v>81</v>
      </c>
      <c r="AY173" s="212" t="s">
        <v>137</v>
      </c>
      <c r="BK173" s="214">
        <f>BK174</f>
        <v>0</v>
      </c>
    </row>
    <row r="174" s="2" customFormat="1" ht="49.05" customHeight="1">
      <c r="A174" s="37"/>
      <c r="B174" s="38"/>
      <c r="C174" s="217" t="s">
        <v>334</v>
      </c>
      <c r="D174" s="217" t="s">
        <v>140</v>
      </c>
      <c r="E174" s="218" t="s">
        <v>789</v>
      </c>
      <c r="F174" s="219" t="s">
        <v>790</v>
      </c>
      <c r="G174" s="220" t="s">
        <v>245</v>
      </c>
      <c r="H174" s="221">
        <v>58.942999999999998</v>
      </c>
      <c r="I174" s="222"/>
      <c r="J174" s="223">
        <f>ROUND(I174*H174,2)</f>
        <v>0</v>
      </c>
      <c r="K174" s="219" t="s">
        <v>144</v>
      </c>
      <c r="L174" s="43"/>
      <c r="M174" s="266" t="s">
        <v>1</v>
      </c>
      <c r="N174" s="267" t="s">
        <v>38</v>
      </c>
      <c r="O174" s="268"/>
      <c r="P174" s="269">
        <f>O174*H174</f>
        <v>0</v>
      </c>
      <c r="Q174" s="269">
        <v>0</v>
      </c>
      <c r="R174" s="269">
        <f>Q174*H174</f>
        <v>0</v>
      </c>
      <c r="S174" s="269">
        <v>0</v>
      </c>
      <c r="T174" s="27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145</v>
      </c>
      <c r="AT174" s="228" t="s">
        <v>140</v>
      </c>
      <c r="AU174" s="228" t="s">
        <v>83</v>
      </c>
      <c r="AY174" s="16" t="s">
        <v>137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81</v>
      </c>
      <c r="BK174" s="229">
        <f>ROUND(I174*H174,2)</f>
        <v>0</v>
      </c>
      <c r="BL174" s="16" t="s">
        <v>145</v>
      </c>
      <c r="BM174" s="228" t="s">
        <v>791</v>
      </c>
    </row>
    <row r="175" s="2" customFormat="1" ht="6.96" customHeight="1">
      <c r="A175" s="37"/>
      <c r="B175" s="65"/>
      <c r="C175" s="66"/>
      <c r="D175" s="66"/>
      <c r="E175" s="66"/>
      <c r="F175" s="66"/>
      <c r="G175" s="66"/>
      <c r="H175" s="66"/>
      <c r="I175" s="66"/>
      <c r="J175" s="66"/>
      <c r="K175" s="66"/>
      <c r="L175" s="43"/>
      <c r="M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</row>
  </sheetData>
  <sheetProtection sheet="1" autoFilter="0" formatColumns="0" formatRows="0" objects="1" scenarios="1" spinCount="100000" saltValue="H7pCdQW+VDMY4hY7Y6KHVh6gYRc3YWPkxF5TLS5Fj10iCHH571NqFUIPl4FndZqqDq/PjS6ILifh89+XDFFUGg==" hashValue="FUEeKGXPHX2JKz9F4fJnKLVEzqPS9JU90eJ7P+ztt32EE36s5z/H7IQYWc3tRU/Cp5rIAXb7wMI8oJiarCAAHg==" algorithmName="SHA-512" password="CC35"/>
  <autoFilter ref="C120:K17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110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Horní Bříza, stavební úpravy křižovatky silnic III/1804 a III/1806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810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9. 11. 2025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ROUND((SUM(BE121:BE174)),  2)</f>
        <v>0</v>
      </c>
      <c r="G33" s="37"/>
      <c r="H33" s="37"/>
      <c r="I33" s="154">
        <v>0.20999999999999999</v>
      </c>
      <c r="J33" s="153">
        <f>ROUND(((SUM(BE121:BE174))*I33),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ROUND((SUM(BF121:BF174)),  2)</f>
        <v>0</v>
      </c>
      <c r="G34" s="37"/>
      <c r="H34" s="37"/>
      <c r="I34" s="154">
        <v>0.12</v>
      </c>
      <c r="J34" s="153">
        <f>ROUND(((SUM(BF121:BF174))*I34),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ROUND((SUM(BG121:BG174)),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ROUND((SUM(BH121:BH174)),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ROUND((SUM(BI121:BI174)),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Horní Bříza, stavební úpravy křižovatky silnic III/1804 a III/1806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SO330 - Odvodnění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9. 11. 2025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114</v>
      </c>
      <c r="D94" s="175"/>
      <c r="E94" s="175"/>
      <c r="F94" s="175"/>
      <c r="G94" s="175"/>
      <c r="H94" s="175"/>
      <c r="I94" s="175"/>
      <c r="J94" s="176" t="s">
        <v>115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116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117</v>
      </c>
    </row>
    <row r="97" s="9" customFormat="1" ht="24.96" customHeight="1">
      <c r="A97" s="9"/>
      <c r="B97" s="178"/>
      <c r="C97" s="179"/>
      <c r="D97" s="180" t="s">
        <v>181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182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184</v>
      </c>
      <c r="E99" s="187"/>
      <c r="F99" s="187"/>
      <c r="G99" s="187"/>
      <c r="H99" s="187"/>
      <c r="I99" s="187"/>
      <c r="J99" s="188">
        <f>J143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700</v>
      </c>
      <c r="E100" s="187"/>
      <c r="F100" s="187"/>
      <c r="G100" s="187"/>
      <c r="H100" s="187"/>
      <c r="I100" s="187"/>
      <c r="J100" s="188">
        <f>J146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188</v>
      </c>
      <c r="E101" s="187"/>
      <c r="F101" s="187"/>
      <c r="G101" s="187"/>
      <c r="H101" s="187"/>
      <c r="I101" s="187"/>
      <c r="J101" s="188">
        <f>J173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122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Horní Bříza, stavební úpravy křižovatky silnic III/1804 a III/1806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111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SO330 - Odvodnění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9. 11. 2025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123</v>
      </c>
      <c r="D120" s="193" t="s">
        <v>58</v>
      </c>
      <c r="E120" s="193" t="s">
        <v>54</v>
      </c>
      <c r="F120" s="193" t="s">
        <v>55</v>
      </c>
      <c r="G120" s="193" t="s">
        <v>124</v>
      </c>
      <c r="H120" s="193" t="s">
        <v>125</v>
      </c>
      <c r="I120" s="193" t="s">
        <v>126</v>
      </c>
      <c r="J120" s="193" t="s">
        <v>115</v>
      </c>
      <c r="K120" s="194" t="s">
        <v>127</v>
      </c>
      <c r="L120" s="195"/>
      <c r="M120" s="99" t="s">
        <v>1</v>
      </c>
      <c r="N120" s="100" t="s">
        <v>37</v>
      </c>
      <c r="O120" s="100" t="s">
        <v>128</v>
      </c>
      <c r="P120" s="100" t="s">
        <v>129</v>
      </c>
      <c r="Q120" s="100" t="s">
        <v>130</v>
      </c>
      <c r="R120" s="100" t="s">
        <v>131</v>
      </c>
      <c r="S120" s="100" t="s">
        <v>132</v>
      </c>
      <c r="T120" s="101" t="s">
        <v>133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134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46.250646000000003</v>
      </c>
      <c r="S121" s="103"/>
      <c r="T121" s="199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72</v>
      </c>
      <c r="AU121" s="16" t="s">
        <v>117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72</v>
      </c>
      <c r="E122" s="204" t="s">
        <v>189</v>
      </c>
      <c r="F122" s="204" t="s">
        <v>190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P123+P143+P146+P173</f>
        <v>0</v>
      </c>
      <c r="Q122" s="209"/>
      <c r="R122" s="210">
        <f>R123+R143+R146+R173</f>
        <v>46.250646000000003</v>
      </c>
      <c r="S122" s="209"/>
      <c r="T122" s="211">
        <f>T123+T143+T146+T173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81</v>
      </c>
      <c r="AT122" s="213" t="s">
        <v>72</v>
      </c>
      <c r="AU122" s="213" t="s">
        <v>73</v>
      </c>
      <c r="AY122" s="212" t="s">
        <v>137</v>
      </c>
      <c r="BK122" s="214">
        <f>BK123+BK143+BK146+BK173</f>
        <v>0</v>
      </c>
    </row>
    <row r="123" s="12" customFormat="1" ht="22.8" customHeight="1">
      <c r="A123" s="12"/>
      <c r="B123" s="201"/>
      <c r="C123" s="202"/>
      <c r="D123" s="203" t="s">
        <v>72</v>
      </c>
      <c r="E123" s="215" t="s">
        <v>81</v>
      </c>
      <c r="F123" s="215" t="s">
        <v>191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SUM(P124:P142)</f>
        <v>0</v>
      </c>
      <c r="Q123" s="209"/>
      <c r="R123" s="210">
        <f>SUM(R124:R142)</f>
        <v>32.727960000000003</v>
      </c>
      <c r="S123" s="209"/>
      <c r="T123" s="211">
        <f>SUM(T124:T142)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81</v>
      </c>
      <c r="AT123" s="213" t="s">
        <v>72</v>
      </c>
      <c r="AU123" s="213" t="s">
        <v>81</v>
      </c>
      <c r="AY123" s="212" t="s">
        <v>137</v>
      </c>
      <c r="BK123" s="214">
        <f>SUM(BK124:BK142)</f>
        <v>0</v>
      </c>
    </row>
    <row r="124" s="2" customFormat="1" ht="49.05" customHeight="1">
      <c r="A124" s="37"/>
      <c r="B124" s="38"/>
      <c r="C124" s="217" t="s">
        <v>81</v>
      </c>
      <c r="D124" s="217" t="s">
        <v>140</v>
      </c>
      <c r="E124" s="218" t="s">
        <v>701</v>
      </c>
      <c r="F124" s="219" t="s">
        <v>702</v>
      </c>
      <c r="G124" s="220" t="s">
        <v>215</v>
      </c>
      <c r="H124" s="221">
        <v>37.950000000000003</v>
      </c>
      <c r="I124" s="222"/>
      <c r="J124" s="223">
        <f>ROUND(I124*H124,2)</f>
        <v>0</v>
      </c>
      <c r="K124" s="219" t="s">
        <v>144</v>
      </c>
      <c r="L124" s="43"/>
      <c r="M124" s="224" t="s">
        <v>1</v>
      </c>
      <c r="N124" s="225" t="s">
        <v>38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145</v>
      </c>
      <c r="AT124" s="228" t="s">
        <v>140</v>
      </c>
      <c r="AU124" s="228" t="s">
        <v>83</v>
      </c>
      <c r="AY124" s="16" t="s">
        <v>137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81</v>
      </c>
      <c r="BK124" s="229">
        <f>ROUND(I124*H124,2)</f>
        <v>0</v>
      </c>
      <c r="BL124" s="16" t="s">
        <v>145</v>
      </c>
      <c r="BM124" s="228" t="s">
        <v>703</v>
      </c>
    </row>
    <row r="125" s="13" customFormat="1">
      <c r="A125" s="13"/>
      <c r="B125" s="230"/>
      <c r="C125" s="231"/>
      <c r="D125" s="232" t="s">
        <v>147</v>
      </c>
      <c r="E125" s="233" t="s">
        <v>1</v>
      </c>
      <c r="F125" s="234" t="s">
        <v>811</v>
      </c>
      <c r="G125" s="231"/>
      <c r="H125" s="235">
        <v>37.950000000000003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147</v>
      </c>
      <c r="AU125" s="241" t="s">
        <v>83</v>
      </c>
      <c r="AV125" s="13" t="s">
        <v>83</v>
      </c>
      <c r="AW125" s="13" t="s">
        <v>30</v>
      </c>
      <c r="AX125" s="13" t="s">
        <v>81</v>
      </c>
      <c r="AY125" s="241" t="s">
        <v>137</v>
      </c>
    </row>
    <row r="126" s="2" customFormat="1" ht="37.8" customHeight="1">
      <c r="A126" s="37"/>
      <c r="B126" s="38"/>
      <c r="C126" s="217" t="s">
        <v>83</v>
      </c>
      <c r="D126" s="217" t="s">
        <v>140</v>
      </c>
      <c r="E126" s="218" t="s">
        <v>705</v>
      </c>
      <c r="F126" s="219" t="s">
        <v>706</v>
      </c>
      <c r="G126" s="220" t="s">
        <v>194</v>
      </c>
      <c r="H126" s="221">
        <v>69</v>
      </c>
      <c r="I126" s="222"/>
      <c r="J126" s="223">
        <f>ROUND(I126*H126,2)</f>
        <v>0</v>
      </c>
      <c r="K126" s="219" t="s">
        <v>144</v>
      </c>
      <c r="L126" s="43"/>
      <c r="M126" s="224" t="s">
        <v>1</v>
      </c>
      <c r="N126" s="225" t="s">
        <v>38</v>
      </c>
      <c r="O126" s="90"/>
      <c r="P126" s="226">
        <f>O126*H126</f>
        <v>0</v>
      </c>
      <c r="Q126" s="226">
        <v>0.00084000000000000003</v>
      </c>
      <c r="R126" s="226">
        <f>Q126*H126</f>
        <v>0.057960000000000005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145</v>
      </c>
      <c r="AT126" s="228" t="s">
        <v>140</v>
      </c>
      <c r="AU126" s="228" t="s">
        <v>83</v>
      </c>
      <c r="AY126" s="16" t="s">
        <v>137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81</v>
      </c>
      <c r="BK126" s="229">
        <f>ROUND(I126*H126,2)</f>
        <v>0</v>
      </c>
      <c r="BL126" s="16" t="s">
        <v>145</v>
      </c>
      <c r="BM126" s="228" t="s">
        <v>707</v>
      </c>
    </row>
    <row r="127" s="13" customFormat="1">
      <c r="A127" s="13"/>
      <c r="B127" s="230"/>
      <c r="C127" s="231"/>
      <c r="D127" s="232" t="s">
        <v>147</v>
      </c>
      <c r="E127" s="233" t="s">
        <v>1</v>
      </c>
      <c r="F127" s="234" t="s">
        <v>812</v>
      </c>
      <c r="G127" s="231"/>
      <c r="H127" s="235">
        <v>69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147</v>
      </c>
      <c r="AU127" s="241" t="s">
        <v>83</v>
      </c>
      <c r="AV127" s="13" t="s">
        <v>83</v>
      </c>
      <c r="AW127" s="13" t="s">
        <v>30</v>
      </c>
      <c r="AX127" s="13" t="s">
        <v>81</v>
      </c>
      <c r="AY127" s="241" t="s">
        <v>137</v>
      </c>
    </row>
    <row r="128" s="2" customFormat="1" ht="44.25" customHeight="1">
      <c r="A128" s="37"/>
      <c r="B128" s="38"/>
      <c r="C128" s="217" t="s">
        <v>154</v>
      </c>
      <c r="D128" s="217" t="s">
        <v>140</v>
      </c>
      <c r="E128" s="218" t="s">
        <v>709</v>
      </c>
      <c r="F128" s="219" t="s">
        <v>710</v>
      </c>
      <c r="G128" s="220" t="s">
        <v>194</v>
      </c>
      <c r="H128" s="221">
        <v>69</v>
      </c>
      <c r="I128" s="222"/>
      <c r="J128" s="223">
        <f>ROUND(I128*H128,2)</f>
        <v>0</v>
      </c>
      <c r="K128" s="219" t="s">
        <v>144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145</v>
      </c>
      <c r="AT128" s="228" t="s">
        <v>140</v>
      </c>
      <c r="AU128" s="228" t="s">
        <v>83</v>
      </c>
      <c r="AY128" s="16" t="s">
        <v>137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145</v>
      </c>
      <c r="BM128" s="228" t="s">
        <v>711</v>
      </c>
    </row>
    <row r="129" s="13" customFormat="1">
      <c r="A129" s="13"/>
      <c r="B129" s="230"/>
      <c r="C129" s="231"/>
      <c r="D129" s="232" t="s">
        <v>147</v>
      </c>
      <c r="E129" s="233" t="s">
        <v>1</v>
      </c>
      <c r="F129" s="234" t="s">
        <v>812</v>
      </c>
      <c r="G129" s="231"/>
      <c r="H129" s="235">
        <v>69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147</v>
      </c>
      <c r="AU129" s="241" t="s">
        <v>83</v>
      </c>
      <c r="AV129" s="13" t="s">
        <v>83</v>
      </c>
      <c r="AW129" s="13" t="s">
        <v>30</v>
      </c>
      <c r="AX129" s="13" t="s">
        <v>81</v>
      </c>
      <c r="AY129" s="241" t="s">
        <v>137</v>
      </c>
    </row>
    <row r="130" s="2" customFormat="1" ht="62.7" customHeight="1">
      <c r="A130" s="37"/>
      <c r="B130" s="38"/>
      <c r="C130" s="217" t="s">
        <v>145</v>
      </c>
      <c r="D130" s="217" t="s">
        <v>140</v>
      </c>
      <c r="E130" s="218" t="s">
        <v>227</v>
      </c>
      <c r="F130" s="219" t="s">
        <v>228</v>
      </c>
      <c r="G130" s="220" t="s">
        <v>215</v>
      </c>
      <c r="H130" s="221">
        <v>18.149999999999999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145</v>
      </c>
      <c r="AT130" s="228" t="s">
        <v>140</v>
      </c>
      <c r="AU130" s="228" t="s">
        <v>83</v>
      </c>
      <c r="AY130" s="16" t="s">
        <v>137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145</v>
      </c>
      <c r="BM130" s="228" t="s">
        <v>712</v>
      </c>
    </row>
    <row r="131" s="13" customFormat="1">
      <c r="A131" s="13"/>
      <c r="B131" s="230"/>
      <c r="C131" s="231"/>
      <c r="D131" s="232" t="s">
        <v>147</v>
      </c>
      <c r="E131" s="233" t="s">
        <v>1</v>
      </c>
      <c r="F131" s="234" t="s">
        <v>813</v>
      </c>
      <c r="G131" s="231"/>
      <c r="H131" s="235">
        <v>37.950000000000003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147</v>
      </c>
      <c r="AU131" s="241" t="s">
        <v>83</v>
      </c>
      <c r="AV131" s="13" t="s">
        <v>83</v>
      </c>
      <c r="AW131" s="13" t="s">
        <v>30</v>
      </c>
      <c r="AX131" s="13" t="s">
        <v>73</v>
      </c>
      <c r="AY131" s="241" t="s">
        <v>137</v>
      </c>
    </row>
    <row r="132" s="13" customFormat="1">
      <c r="A132" s="13"/>
      <c r="B132" s="230"/>
      <c r="C132" s="231"/>
      <c r="D132" s="232" t="s">
        <v>147</v>
      </c>
      <c r="E132" s="233" t="s">
        <v>1</v>
      </c>
      <c r="F132" s="234" t="s">
        <v>814</v>
      </c>
      <c r="G132" s="231"/>
      <c r="H132" s="235">
        <v>-19.800000000000001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147</v>
      </c>
      <c r="AU132" s="241" t="s">
        <v>83</v>
      </c>
      <c r="AV132" s="13" t="s">
        <v>83</v>
      </c>
      <c r="AW132" s="13" t="s">
        <v>30</v>
      </c>
      <c r="AX132" s="13" t="s">
        <v>73</v>
      </c>
      <c r="AY132" s="241" t="s">
        <v>137</v>
      </c>
    </row>
    <row r="133" s="14" customFormat="1">
      <c r="A133" s="14"/>
      <c r="B133" s="242"/>
      <c r="C133" s="243"/>
      <c r="D133" s="232" t="s">
        <v>147</v>
      </c>
      <c r="E133" s="244" t="s">
        <v>1</v>
      </c>
      <c r="F133" s="245" t="s">
        <v>149</v>
      </c>
      <c r="G133" s="243"/>
      <c r="H133" s="246">
        <v>18.150000000000002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147</v>
      </c>
      <c r="AU133" s="252" t="s">
        <v>83</v>
      </c>
      <c r="AV133" s="14" t="s">
        <v>145</v>
      </c>
      <c r="AW133" s="14" t="s">
        <v>30</v>
      </c>
      <c r="AX133" s="14" t="s">
        <v>81</v>
      </c>
      <c r="AY133" s="252" t="s">
        <v>137</v>
      </c>
    </row>
    <row r="134" s="2" customFormat="1" ht="37.8" customHeight="1">
      <c r="A134" s="37"/>
      <c r="B134" s="38"/>
      <c r="C134" s="217" t="s">
        <v>163</v>
      </c>
      <c r="D134" s="217" t="s">
        <v>140</v>
      </c>
      <c r="E134" s="218" t="s">
        <v>249</v>
      </c>
      <c r="F134" s="219" t="s">
        <v>250</v>
      </c>
      <c r="G134" s="220" t="s">
        <v>215</v>
      </c>
      <c r="H134" s="221">
        <v>18.149999999999999</v>
      </c>
      <c r="I134" s="222"/>
      <c r="J134" s="223">
        <f>ROUND(I134*H134,2)</f>
        <v>0</v>
      </c>
      <c r="K134" s="219" t="s">
        <v>144</v>
      </c>
      <c r="L134" s="43"/>
      <c r="M134" s="224" t="s">
        <v>1</v>
      </c>
      <c r="N134" s="225" t="s">
        <v>38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145</v>
      </c>
      <c r="AT134" s="228" t="s">
        <v>140</v>
      </c>
      <c r="AU134" s="228" t="s">
        <v>83</v>
      </c>
      <c r="AY134" s="16" t="s">
        <v>137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81</v>
      </c>
      <c r="BK134" s="229">
        <f>ROUND(I134*H134,2)</f>
        <v>0</v>
      </c>
      <c r="BL134" s="16" t="s">
        <v>145</v>
      </c>
      <c r="BM134" s="228" t="s">
        <v>251</v>
      </c>
    </row>
    <row r="135" s="2" customFormat="1" ht="44.25" customHeight="1">
      <c r="A135" s="37"/>
      <c r="B135" s="38"/>
      <c r="C135" s="217" t="s">
        <v>166</v>
      </c>
      <c r="D135" s="217" t="s">
        <v>140</v>
      </c>
      <c r="E135" s="218" t="s">
        <v>253</v>
      </c>
      <c r="F135" s="219" t="s">
        <v>254</v>
      </c>
      <c r="G135" s="220" t="s">
        <v>245</v>
      </c>
      <c r="H135" s="221">
        <v>34.484999999999999</v>
      </c>
      <c r="I135" s="222"/>
      <c r="J135" s="223">
        <f>ROUND(I135*H135,2)</f>
        <v>0</v>
      </c>
      <c r="K135" s="219" t="s">
        <v>144</v>
      </c>
      <c r="L135" s="43"/>
      <c r="M135" s="224" t="s">
        <v>1</v>
      </c>
      <c r="N135" s="225" t="s">
        <v>38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145</v>
      </c>
      <c r="AT135" s="228" t="s">
        <v>140</v>
      </c>
      <c r="AU135" s="228" t="s">
        <v>83</v>
      </c>
      <c r="AY135" s="16" t="s">
        <v>137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81</v>
      </c>
      <c r="BK135" s="229">
        <f>ROUND(I135*H135,2)</f>
        <v>0</v>
      </c>
      <c r="BL135" s="16" t="s">
        <v>145</v>
      </c>
      <c r="BM135" s="228" t="s">
        <v>255</v>
      </c>
    </row>
    <row r="136" s="13" customFormat="1">
      <c r="A136" s="13"/>
      <c r="B136" s="230"/>
      <c r="C136" s="231"/>
      <c r="D136" s="232" t="s">
        <v>147</v>
      </c>
      <c r="E136" s="233" t="s">
        <v>1</v>
      </c>
      <c r="F136" s="234" t="s">
        <v>815</v>
      </c>
      <c r="G136" s="231"/>
      <c r="H136" s="235">
        <v>34.484999999999999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147</v>
      </c>
      <c r="AU136" s="241" t="s">
        <v>83</v>
      </c>
      <c r="AV136" s="13" t="s">
        <v>83</v>
      </c>
      <c r="AW136" s="13" t="s">
        <v>30</v>
      </c>
      <c r="AX136" s="13" t="s">
        <v>81</v>
      </c>
      <c r="AY136" s="241" t="s">
        <v>137</v>
      </c>
    </row>
    <row r="137" s="2" customFormat="1" ht="44.25" customHeight="1">
      <c r="A137" s="37"/>
      <c r="B137" s="38"/>
      <c r="C137" s="217" t="s">
        <v>170</v>
      </c>
      <c r="D137" s="217" t="s">
        <v>140</v>
      </c>
      <c r="E137" s="218" t="s">
        <v>716</v>
      </c>
      <c r="F137" s="219" t="s">
        <v>717</v>
      </c>
      <c r="G137" s="220" t="s">
        <v>215</v>
      </c>
      <c r="H137" s="221">
        <v>19.800000000000001</v>
      </c>
      <c r="I137" s="222"/>
      <c r="J137" s="223">
        <f>ROUND(I137*H137,2)</f>
        <v>0</v>
      </c>
      <c r="K137" s="219" t="s">
        <v>144</v>
      </c>
      <c r="L137" s="43"/>
      <c r="M137" s="224" t="s">
        <v>1</v>
      </c>
      <c r="N137" s="225" t="s">
        <v>38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145</v>
      </c>
      <c r="AT137" s="228" t="s">
        <v>140</v>
      </c>
      <c r="AU137" s="228" t="s">
        <v>83</v>
      </c>
      <c r="AY137" s="16" t="s">
        <v>137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81</v>
      </c>
      <c r="BK137" s="229">
        <f>ROUND(I137*H137,2)</f>
        <v>0</v>
      </c>
      <c r="BL137" s="16" t="s">
        <v>145</v>
      </c>
      <c r="BM137" s="228" t="s">
        <v>718</v>
      </c>
    </row>
    <row r="138" s="13" customFormat="1">
      <c r="A138" s="13"/>
      <c r="B138" s="230"/>
      <c r="C138" s="231"/>
      <c r="D138" s="232" t="s">
        <v>147</v>
      </c>
      <c r="E138" s="233" t="s">
        <v>1</v>
      </c>
      <c r="F138" s="234" t="s">
        <v>816</v>
      </c>
      <c r="G138" s="231"/>
      <c r="H138" s="235">
        <v>19.800000000000001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147</v>
      </c>
      <c r="AU138" s="241" t="s">
        <v>83</v>
      </c>
      <c r="AV138" s="13" t="s">
        <v>83</v>
      </c>
      <c r="AW138" s="13" t="s">
        <v>30</v>
      </c>
      <c r="AX138" s="13" t="s">
        <v>81</v>
      </c>
      <c r="AY138" s="241" t="s">
        <v>137</v>
      </c>
    </row>
    <row r="139" s="2" customFormat="1" ht="66.75" customHeight="1">
      <c r="A139" s="37"/>
      <c r="B139" s="38"/>
      <c r="C139" s="217" t="s">
        <v>176</v>
      </c>
      <c r="D139" s="217" t="s">
        <v>140</v>
      </c>
      <c r="E139" s="218" t="s">
        <v>720</v>
      </c>
      <c r="F139" s="219" t="s">
        <v>721</v>
      </c>
      <c r="G139" s="220" t="s">
        <v>215</v>
      </c>
      <c r="H139" s="221">
        <v>14.85</v>
      </c>
      <c r="I139" s="222"/>
      <c r="J139" s="223">
        <f>ROUND(I139*H139,2)</f>
        <v>0</v>
      </c>
      <c r="K139" s="219" t="s">
        <v>144</v>
      </c>
      <c r="L139" s="43"/>
      <c r="M139" s="224" t="s">
        <v>1</v>
      </c>
      <c r="N139" s="225" t="s">
        <v>38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145</v>
      </c>
      <c r="AT139" s="228" t="s">
        <v>140</v>
      </c>
      <c r="AU139" s="228" t="s">
        <v>83</v>
      </c>
      <c r="AY139" s="16" t="s">
        <v>137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81</v>
      </c>
      <c r="BK139" s="229">
        <f>ROUND(I139*H139,2)</f>
        <v>0</v>
      </c>
      <c r="BL139" s="16" t="s">
        <v>145</v>
      </c>
      <c r="BM139" s="228" t="s">
        <v>722</v>
      </c>
    </row>
    <row r="140" s="13" customFormat="1">
      <c r="A140" s="13"/>
      <c r="B140" s="230"/>
      <c r="C140" s="231"/>
      <c r="D140" s="232" t="s">
        <v>147</v>
      </c>
      <c r="E140" s="233" t="s">
        <v>1</v>
      </c>
      <c r="F140" s="234" t="s">
        <v>817</v>
      </c>
      <c r="G140" s="231"/>
      <c r="H140" s="235">
        <v>14.85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147</v>
      </c>
      <c r="AU140" s="241" t="s">
        <v>83</v>
      </c>
      <c r="AV140" s="13" t="s">
        <v>83</v>
      </c>
      <c r="AW140" s="13" t="s">
        <v>30</v>
      </c>
      <c r="AX140" s="13" t="s">
        <v>81</v>
      </c>
      <c r="AY140" s="241" t="s">
        <v>137</v>
      </c>
    </row>
    <row r="141" s="2" customFormat="1" ht="16.5" customHeight="1">
      <c r="A141" s="37"/>
      <c r="B141" s="38"/>
      <c r="C141" s="256" t="s">
        <v>226</v>
      </c>
      <c r="D141" s="256" t="s">
        <v>242</v>
      </c>
      <c r="E141" s="257" t="s">
        <v>724</v>
      </c>
      <c r="F141" s="258" t="s">
        <v>725</v>
      </c>
      <c r="G141" s="259" t="s">
        <v>245</v>
      </c>
      <c r="H141" s="260">
        <v>32.670000000000002</v>
      </c>
      <c r="I141" s="261"/>
      <c r="J141" s="262">
        <f>ROUND(I141*H141,2)</f>
        <v>0</v>
      </c>
      <c r="K141" s="258" t="s">
        <v>144</v>
      </c>
      <c r="L141" s="263"/>
      <c r="M141" s="264" t="s">
        <v>1</v>
      </c>
      <c r="N141" s="265" t="s">
        <v>38</v>
      </c>
      <c r="O141" s="90"/>
      <c r="P141" s="226">
        <f>O141*H141</f>
        <v>0</v>
      </c>
      <c r="Q141" s="226">
        <v>1</v>
      </c>
      <c r="R141" s="226">
        <f>Q141*H141</f>
        <v>32.670000000000002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176</v>
      </c>
      <c r="AT141" s="228" t="s">
        <v>242</v>
      </c>
      <c r="AU141" s="228" t="s">
        <v>83</v>
      </c>
      <c r="AY141" s="16" t="s">
        <v>137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81</v>
      </c>
      <c r="BK141" s="229">
        <f>ROUND(I141*H141,2)</f>
        <v>0</v>
      </c>
      <c r="BL141" s="16" t="s">
        <v>145</v>
      </c>
      <c r="BM141" s="228" t="s">
        <v>726</v>
      </c>
    </row>
    <row r="142" s="13" customFormat="1">
      <c r="A142" s="13"/>
      <c r="B142" s="230"/>
      <c r="C142" s="231"/>
      <c r="D142" s="232" t="s">
        <v>147</v>
      </c>
      <c r="E142" s="233" t="s">
        <v>1</v>
      </c>
      <c r="F142" s="234" t="s">
        <v>818</v>
      </c>
      <c r="G142" s="231"/>
      <c r="H142" s="235">
        <v>32.670000000000002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147</v>
      </c>
      <c r="AU142" s="241" t="s">
        <v>83</v>
      </c>
      <c r="AV142" s="13" t="s">
        <v>83</v>
      </c>
      <c r="AW142" s="13" t="s">
        <v>30</v>
      </c>
      <c r="AX142" s="13" t="s">
        <v>81</v>
      </c>
      <c r="AY142" s="241" t="s">
        <v>137</v>
      </c>
    </row>
    <row r="143" s="12" customFormat="1" ht="22.8" customHeight="1">
      <c r="A143" s="12"/>
      <c r="B143" s="201"/>
      <c r="C143" s="202"/>
      <c r="D143" s="203" t="s">
        <v>72</v>
      </c>
      <c r="E143" s="215" t="s">
        <v>145</v>
      </c>
      <c r="F143" s="215" t="s">
        <v>298</v>
      </c>
      <c r="G143" s="202"/>
      <c r="H143" s="202"/>
      <c r="I143" s="205"/>
      <c r="J143" s="216">
        <f>BK143</f>
        <v>0</v>
      </c>
      <c r="K143" s="202"/>
      <c r="L143" s="207"/>
      <c r="M143" s="208"/>
      <c r="N143" s="209"/>
      <c r="O143" s="209"/>
      <c r="P143" s="210">
        <f>SUM(P144:P145)</f>
        <v>0</v>
      </c>
      <c r="Q143" s="209"/>
      <c r="R143" s="210">
        <f>SUM(R144:R145)</f>
        <v>6.239541</v>
      </c>
      <c r="S143" s="209"/>
      <c r="T143" s="211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81</v>
      </c>
      <c r="AT143" s="213" t="s">
        <v>72</v>
      </c>
      <c r="AU143" s="213" t="s">
        <v>81</v>
      </c>
      <c r="AY143" s="212" t="s">
        <v>137</v>
      </c>
      <c r="BK143" s="214">
        <f>SUM(BK144:BK145)</f>
        <v>0</v>
      </c>
    </row>
    <row r="144" s="2" customFormat="1" ht="33" customHeight="1">
      <c r="A144" s="37"/>
      <c r="B144" s="38"/>
      <c r="C144" s="217" t="s">
        <v>232</v>
      </c>
      <c r="D144" s="217" t="s">
        <v>140</v>
      </c>
      <c r="E144" s="218" t="s">
        <v>728</v>
      </c>
      <c r="F144" s="219" t="s">
        <v>729</v>
      </c>
      <c r="G144" s="220" t="s">
        <v>215</v>
      </c>
      <c r="H144" s="221">
        <v>3.2999999999999998</v>
      </c>
      <c r="I144" s="222"/>
      <c r="J144" s="223">
        <f>ROUND(I144*H144,2)</f>
        <v>0</v>
      </c>
      <c r="K144" s="219" t="s">
        <v>144</v>
      </c>
      <c r="L144" s="43"/>
      <c r="M144" s="224" t="s">
        <v>1</v>
      </c>
      <c r="N144" s="225" t="s">
        <v>38</v>
      </c>
      <c r="O144" s="90"/>
      <c r="P144" s="226">
        <f>O144*H144</f>
        <v>0</v>
      </c>
      <c r="Q144" s="226">
        <v>1.8907700000000001</v>
      </c>
      <c r="R144" s="226">
        <f>Q144*H144</f>
        <v>6.239541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145</v>
      </c>
      <c r="AT144" s="228" t="s">
        <v>140</v>
      </c>
      <c r="AU144" s="228" t="s">
        <v>83</v>
      </c>
      <c r="AY144" s="16" t="s">
        <v>137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81</v>
      </c>
      <c r="BK144" s="229">
        <f>ROUND(I144*H144,2)</f>
        <v>0</v>
      </c>
      <c r="BL144" s="16" t="s">
        <v>145</v>
      </c>
      <c r="BM144" s="228" t="s">
        <v>730</v>
      </c>
    </row>
    <row r="145" s="13" customFormat="1">
      <c r="A145" s="13"/>
      <c r="B145" s="230"/>
      <c r="C145" s="231"/>
      <c r="D145" s="232" t="s">
        <v>147</v>
      </c>
      <c r="E145" s="233" t="s">
        <v>1</v>
      </c>
      <c r="F145" s="234" t="s">
        <v>819</v>
      </c>
      <c r="G145" s="231"/>
      <c r="H145" s="235">
        <v>3.2999999999999998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147</v>
      </c>
      <c r="AU145" s="241" t="s">
        <v>83</v>
      </c>
      <c r="AV145" s="13" t="s">
        <v>83</v>
      </c>
      <c r="AW145" s="13" t="s">
        <v>30</v>
      </c>
      <c r="AX145" s="13" t="s">
        <v>81</v>
      </c>
      <c r="AY145" s="241" t="s">
        <v>137</v>
      </c>
    </row>
    <row r="146" s="12" customFormat="1" ht="22.8" customHeight="1">
      <c r="A146" s="12"/>
      <c r="B146" s="201"/>
      <c r="C146" s="202"/>
      <c r="D146" s="203" t="s">
        <v>72</v>
      </c>
      <c r="E146" s="215" t="s">
        <v>176</v>
      </c>
      <c r="F146" s="215" t="s">
        <v>732</v>
      </c>
      <c r="G146" s="202"/>
      <c r="H146" s="202"/>
      <c r="I146" s="205"/>
      <c r="J146" s="216">
        <f>BK146</f>
        <v>0</v>
      </c>
      <c r="K146" s="202"/>
      <c r="L146" s="207"/>
      <c r="M146" s="208"/>
      <c r="N146" s="209"/>
      <c r="O146" s="209"/>
      <c r="P146" s="210">
        <f>SUM(P147:P172)</f>
        <v>0</v>
      </c>
      <c r="Q146" s="209"/>
      <c r="R146" s="210">
        <f>SUM(R147:R172)</f>
        <v>7.2831450000000002</v>
      </c>
      <c r="S146" s="209"/>
      <c r="T146" s="211">
        <f>SUM(T147:T172)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2" t="s">
        <v>81</v>
      </c>
      <c r="AT146" s="213" t="s">
        <v>72</v>
      </c>
      <c r="AU146" s="213" t="s">
        <v>81</v>
      </c>
      <c r="AY146" s="212" t="s">
        <v>137</v>
      </c>
      <c r="BK146" s="214">
        <f>SUM(BK147:BK172)</f>
        <v>0</v>
      </c>
    </row>
    <row r="147" s="2" customFormat="1" ht="24.15" customHeight="1">
      <c r="A147" s="37"/>
      <c r="B147" s="38"/>
      <c r="C147" s="217" t="s">
        <v>237</v>
      </c>
      <c r="D147" s="217" t="s">
        <v>140</v>
      </c>
      <c r="E147" s="218" t="s">
        <v>733</v>
      </c>
      <c r="F147" s="219" t="s">
        <v>734</v>
      </c>
      <c r="G147" s="220" t="s">
        <v>207</v>
      </c>
      <c r="H147" s="221">
        <v>30</v>
      </c>
      <c r="I147" s="222"/>
      <c r="J147" s="223">
        <f>ROUND(I147*H147,2)</f>
        <v>0</v>
      </c>
      <c r="K147" s="219" t="s">
        <v>144</v>
      </c>
      <c r="L147" s="43"/>
      <c r="M147" s="224" t="s">
        <v>1</v>
      </c>
      <c r="N147" s="225" t="s">
        <v>38</v>
      </c>
      <c r="O147" s="90"/>
      <c r="P147" s="226">
        <f>O147*H147</f>
        <v>0</v>
      </c>
      <c r="Q147" s="226">
        <v>1.0000000000000001E-05</v>
      </c>
      <c r="R147" s="226">
        <f>Q147*H147</f>
        <v>0.00030000000000000003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145</v>
      </c>
      <c r="AT147" s="228" t="s">
        <v>140</v>
      </c>
      <c r="AU147" s="228" t="s">
        <v>83</v>
      </c>
      <c r="AY147" s="16" t="s">
        <v>137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81</v>
      </c>
      <c r="BK147" s="229">
        <f>ROUND(I147*H147,2)</f>
        <v>0</v>
      </c>
      <c r="BL147" s="16" t="s">
        <v>145</v>
      </c>
      <c r="BM147" s="228" t="s">
        <v>735</v>
      </c>
    </row>
    <row r="148" s="13" customFormat="1">
      <c r="A148" s="13"/>
      <c r="B148" s="230"/>
      <c r="C148" s="231"/>
      <c r="D148" s="232" t="s">
        <v>147</v>
      </c>
      <c r="E148" s="233" t="s">
        <v>1</v>
      </c>
      <c r="F148" s="234" t="s">
        <v>330</v>
      </c>
      <c r="G148" s="231"/>
      <c r="H148" s="235">
        <v>30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147</v>
      </c>
      <c r="AU148" s="241" t="s">
        <v>83</v>
      </c>
      <c r="AV148" s="13" t="s">
        <v>83</v>
      </c>
      <c r="AW148" s="13" t="s">
        <v>30</v>
      </c>
      <c r="AX148" s="13" t="s">
        <v>81</v>
      </c>
      <c r="AY148" s="241" t="s">
        <v>137</v>
      </c>
    </row>
    <row r="149" s="2" customFormat="1" ht="24.15" customHeight="1">
      <c r="A149" s="37"/>
      <c r="B149" s="38"/>
      <c r="C149" s="256" t="s">
        <v>8</v>
      </c>
      <c r="D149" s="256" t="s">
        <v>242</v>
      </c>
      <c r="E149" s="257" t="s">
        <v>736</v>
      </c>
      <c r="F149" s="258" t="s">
        <v>737</v>
      </c>
      <c r="G149" s="259" t="s">
        <v>416</v>
      </c>
      <c r="H149" s="260">
        <v>31.5</v>
      </c>
      <c r="I149" s="261"/>
      <c r="J149" s="262">
        <f>ROUND(I149*H149,2)</f>
        <v>0</v>
      </c>
      <c r="K149" s="258" t="s">
        <v>1</v>
      </c>
      <c r="L149" s="263"/>
      <c r="M149" s="264" t="s">
        <v>1</v>
      </c>
      <c r="N149" s="265" t="s">
        <v>38</v>
      </c>
      <c r="O149" s="90"/>
      <c r="P149" s="226">
        <f>O149*H149</f>
        <v>0</v>
      </c>
      <c r="Q149" s="226">
        <v>0.0026700000000000001</v>
      </c>
      <c r="R149" s="226">
        <f>Q149*H149</f>
        <v>0.084104999999999999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176</v>
      </c>
      <c r="AT149" s="228" t="s">
        <v>242</v>
      </c>
      <c r="AU149" s="228" t="s">
        <v>83</v>
      </c>
      <c r="AY149" s="16" t="s">
        <v>137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81</v>
      </c>
      <c r="BK149" s="229">
        <f>ROUND(I149*H149,2)</f>
        <v>0</v>
      </c>
      <c r="BL149" s="16" t="s">
        <v>145</v>
      </c>
      <c r="BM149" s="228" t="s">
        <v>738</v>
      </c>
    </row>
    <row r="150" s="13" customFormat="1">
      <c r="A150" s="13"/>
      <c r="B150" s="230"/>
      <c r="C150" s="231"/>
      <c r="D150" s="232" t="s">
        <v>147</v>
      </c>
      <c r="E150" s="233" t="s">
        <v>1</v>
      </c>
      <c r="F150" s="234" t="s">
        <v>820</v>
      </c>
      <c r="G150" s="231"/>
      <c r="H150" s="235">
        <v>31.5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147</v>
      </c>
      <c r="AU150" s="241" t="s">
        <v>83</v>
      </c>
      <c r="AV150" s="13" t="s">
        <v>83</v>
      </c>
      <c r="AW150" s="13" t="s">
        <v>30</v>
      </c>
      <c r="AX150" s="13" t="s">
        <v>81</v>
      </c>
      <c r="AY150" s="241" t="s">
        <v>137</v>
      </c>
    </row>
    <row r="151" s="2" customFormat="1" ht="44.25" customHeight="1">
      <c r="A151" s="37"/>
      <c r="B151" s="38"/>
      <c r="C151" s="217" t="s">
        <v>248</v>
      </c>
      <c r="D151" s="217" t="s">
        <v>140</v>
      </c>
      <c r="E151" s="218" t="s">
        <v>740</v>
      </c>
      <c r="F151" s="219" t="s">
        <v>741</v>
      </c>
      <c r="G151" s="220" t="s">
        <v>416</v>
      </c>
      <c r="H151" s="221">
        <v>14</v>
      </c>
      <c r="I151" s="222"/>
      <c r="J151" s="223">
        <f>ROUND(I151*H151,2)</f>
        <v>0</v>
      </c>
      <c r="K151" s="219" t="s">
        <v>144</v>
      </c>
      <c r="L151" s="43"/>
      <c r="M151" s="224" t="s">
        <v>1</v>
      </c>
      <c r="N151" s="225" t="s">
        <v>38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145</v>
      </c>
      <c r="AT151" s="228" t="s">
        <v>140</v>
      </c>
      <c r="AU151" s="228" t="s">
        <v>83</v>
      </c>
      <c r="AY151" s="16" t="s">
        <v>137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81</v>
      </c>
      <c r="BK151" s="229">
        <f>ROUND(I151*H151,2)</f>
        <v>0</v>
      </c>
      <c r="BL151" s="16" t="s">
        <v>145</v>
      </c>
      <c r="BM151" s="228" t="s">
        <v>742</v>
      </c>
    </row>
    <row r="152" s="13" customFormat="1">
      <c r="A152" s="13"/>
      <c r="B152" s="230"/>
      <c r="C152" s="231"/>
      <c r="D152" s="232" t="s">
        <v>147</v>
      </c>
      <c r="E152" s="233" t="s">
        <v>1</v>
      </c>
      <c r="F152" s="234" t="s">
        <v>803</v>
      </c>
      <c r="G152" s="231"/>
      <c r="H152" s="235">
        <v>14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147</v>
      </c>
      <c r="AU152" s="241" t="s">
        <v>83</v>
      </c>
      <c r="AV152" s="13" t="s">
        <v>83</v>
      </c>
      <c r="AW152" s="13" t="s">
        <v>30</v>
      </c>
      <c r="AX152" s="13" t="s">
        <v>81</v>
      </c>
      <c r="AY152" s="241" t="s">
        <v>137</v>
      </c>
    </row>
    <row r="153" s="2" customFormat="1" ht="16.5" customHeight="1">
      <c r="A153" s="37"/>
      <c r="B153" s="38"/>
      <c r="C153" s="256" t="s">
        <v>252</v>
      </c>
      <c r="D153" s="256" t="s">
        <v>242</v>
      </c>
      <c r="E153" s="257" t="s">
        <v>744</v>
      </c>
      <c r="F153" s="258" t="s">
        <v>745</v>
      </c>
      <c r="G153" s="259" t="s">
        <v>416</v>
      </c>
      <c r="H153" s="260">
        <v>7</v>
      </c>
      <c r="I153" s="261"/>
      <c r="J153" s="262">
        <f>ROUND(I153*H153,2)</f>
        <v>0</v>
      </c>
      <c r="K153" s="258" t="s">
        <v>144</v>
      </c>
      <c r="L153" s="263"/>
      <c r="M153" s="264" t="s">
        <v>1</v>
      </c>
      <c r="N153" s="265" t="s">
        <v>38</v>
      </c>
      <c r="O153" s="90"/>
      <c r="P153" s="226">
        <f>O153*H153</f>
        <v>0</v>
      </c>
      <c r="Q153" s="226">
        <v>0.00064000000000000005</v>
      </c>
      <c r="R153" s="226">
        <f>Q153*H153</f>
        <v>0.0044800000000000005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176</v>
      </c>
      <c r="AT153" s="228" t="s">
        <v>242</v>
      </c>
      <c r="AU153" s="228" t="s">
        <v>83</v>
      </c>
      <c r="AY153" s="16" t="s">
        <v>137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81</v>
      </c>
      <c r="BK153" s="229">
        <f>ROUND(I153*H153,2)</f>
        <v>0</v>
      </c>
      <c r="BL153" s="16" t="s">
        <v>145</v>
      </c>
      <c r="BM153" s="228" t="s">
        <v>746</v>
      </c>
    </row>
    <row r="154" s="2" customFormat="1" ht="16.5" customHeight="1">
      <c r="A154" s="37"/>
      <c r="B154" s="38"/>
      <c r="C154" s="256" t="s">
        <v>257</v>
      </c>
      <c r="D154" s="256" t="s">
        <v>242</v>
      </c>
      <c r="E154" s="257" t="s">
        <v>747</v>
      </c>
      <c r="F154" s="258" t="s">
        <v>748</v>
      </c>
      <c r="G154" s="259" t="s">
        <v>416</v>
      </c>
      <c r="H154" s="260">
        <v>7</v>
      </c>
      <c r="I154" s="261"/>
      <c r="J154" s="262">
        <f>ROUND(I154*H154,2)</f>
        <v>0</v>
      </c>
      <c r="K154" s="258" t="s">
        <v>144</v>
      </c>
      <c r="L154" s="263"/>
      <c r="M154" s="264" t="s">
        <v>1</v>
      </c>
      <c r="N154" s="265" t="s">
        <v>38</v>
      </c>
      <c r="O154" s="90"/>
      <c r="P154" s="226">
        <f>O154*H154</f>
        <v>0</v>
      </c>
      <c r="Q154" s="226">
        <v>0.00064999999999999997</v>
      </c>
      <c r="R154" s="226">
        <f>Q154*H154</f>
        <v>0.0045500000000000002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176</v>
      </c>
      <c r="AT154" s="228" t="s">
        <v>242</v>
      </c>
      <c r="AU154" s="228" t="s">
        <v>83</v>
      </c>
      <c r="AY154" s="16" t="s">
        <v>137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81</v>
      </c>
      <c r="BK154" s="229">
        <f>ROUND(I154*H154,2)</f>
        <v>0</v>
      </c>
      <c r="BL154" s="16" t="s">
        <v>145</v>
      </c>
      <c r="BM154" s="228" t="s">
        <v>749</v>
      </c>
    </row>
    <row r="155" s="2" customFormat="1" ht="37.8" customHeight="1">
      <c r="A155" s="37"/>
      <c r="B155" s="38"/>
      <c r="C155" s="217" t="s">
        <v>265</v>
      </c>
      <c r="D155" s="217" t="s">
        <v>140</v>
      </c>
      <c r="E155" s="218" t="s">
        <v>750</v>
      </c>
      <c r="F155" s="219" t="s">
        <v>751</v>
      </c>
      <c r="G155" s="220" t="s">
        <v>416</v>
      </c>
      <c r="H155" s="221">
        <v>7</v>
      </c>
      <c r="I155" s="222"/>
      <c r="J155" s="223">
        <f>ROUND(I155*H155,2)</f>
        <v>0</v>
      </c>
      <c r="K155" s="219" t="s">
        <v>144</v>
      </c>
      <c r="L155" s="43"/>
      <c r="M155" s="224" t="s">
        <v>1</v>
      </c>
      <c r="N155" s="225" t="s">
        <v>38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145</v>
      </c>
      <c r="AT155" s="228" t="s">
        <v>140</v>
      </c>
      <c r="AU155" s="228" t="s">
        <v>83</v>
      </c>
      <c r="AY155" s="16" t="s">
        <v>137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81</v>
      </c>
      <c r="BK155" s="229">
        <f>ROUND(I155*H155,2)</f>
        <v>0</v>
      </c>
      <c r="BL155" s="16" t="s">
        <v>145</v>
      </c>
      <c r="BM155" s="228" t="s">
        <v>752</v>
      </c>
    </row>
    <row r="156" s="13" customFormat="1">
      <c r="A156" s="13"/>
      <c r="B156" s="230"/>
      <c r="C156" s="231"/>
      <c r="D156" s="232" t="s">
        <v>147</v>
      </c>
      <c r="E156" s="233" t="s">
        <v>1</v>
      </c>
      <c r="F156" s="234" t="s">
        <v>170</v>
      </c>
      <c r="G156" s="231"/>
      <c r="H156" s="235">
        <v>7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147</v>
      </c>
      <c r="AU156" s="241" t="s">
        <v>83</v>
      </c>
      <c r="AV156" s="13" t="s">
        <v>83</v>
      </c>
      <c r="AW156" s="13" t="s">
        <v>30</v>
      </c>
      <c r="AX156" s="13" t="s">
        <v>81</v>
      </c>
      <c r="AY156" s="241" t="s">
        <v>137</v>
      </c>
    </row>
    <row r="157" s="2" customFormat="1" ht="24.15" customHeight="1">
      <c r="A157" s="37"/>
      <c r="B157" s="38"/>
      <c r="C157" s="256" t="s">
        <v>270</v>
      </c>
      <c r="D157" s="256" t="s">
        <v>242</v>
      </c>
      <c r="E157" s="257" t="s">
        <v>753</v>
      </c>
      <c r="F157" s="258" t="s">
        <v>754</v>
      </c>
      <c r="G157" s="259" t="s">
        <v>416</v>
      </c>
      <c r="H157" s="260">
        <v>7</v>
      </c>
      <c r="I157" s="261"/>
      <c r="J157" s="262">
        <f>ROUND(I157*H157,2)</f>
        <v>0</v>
      </c>
      <c r="K157" s="258" t="s">
        <v>144</v>
      </c>
      <c r="L157" s="263"/>
      <c r="M157" s="264" t="s">
        <v>1</v>
      </c>
      <c r="N157" s="265" t="s">
        <v>38</v>
      </c>
      <c r="O157" s="90"/>
      <c r="P157" s="226">
        <f>O157*H157</f>
        <v>0</v>
      </c>
      <c r="Q157" s="226">
        <v>0.00123</v>
      </c>
      <c r="R157" s="226">
        <f>Q157*H157</f>
        <v>0.0086099999999999996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176</v>
      </c>
      <c r="AT157" s="228" t="s">
        <v>242</v>
      </c>
      <c r="AU157" s="228" t="s">
        <v>83</v>
      </c>
      <c r="AY157" s="16" t="s">
        <v>137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81</v>
      </c>
      <c r="BK157" s="229">
        <f>ROUND(I157*H157,2)</f>
        <v>0</v>
      </c>
      <c r="BL157" s="16" t="s">
        <v>145</v>
      </c>
      <c r="BM157" s="228" t="s">
        <v>755</v>
      </c>
    </row>
    <row r="158" s="2" customFormat="1" ht="16.5" customHeight="1">
      <c r="A158" s="37"/>
      <c r="B158" s="38"/>
      <c r="C158" s="217" t="s">
        <v>274</v>
      </c>
      <c r="D158" s="217" t="s">
        <v>140</v>
      </c>
      <c r="E158" s="218" t="s">
        <v>756</v>
      </c>
      <c r="F158" s="219" t="s">
        <v>757</v>
      </c>
      <c r="G158" s="220" t="s">
        <v>416</v>
      </c>
      <c r="H158" s="221">
        <v>7</v>
      </c>
      <c r="I158" s="222"/>
      <c r="J158" s="223">
        <f>ROUND(I158*H158,2)</f>
        <v>0</v>
      </c>
      <c r="K158" s="219" t="s">
        <v>1</v>
      </c>
      <c r="L158" s="43"/>
      <c r="M158" s="224" t="s">
        <v>1</v>
      </c>
      <c r="N158" s="225" t="s">
        <v>38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145</v>
      </c>
      <c r="AT158" s="228" t="s">
        <v>140</v>
      </c>
      <c r="AU158" s="228" t="s">
        <v>83</v>
      </c>
      <c r="AY158" s="16" t="s">
        <v>137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81</v>
      </c>
      <c r="BK158" s="229">
        <f>ROUND(I158*H158,2)</f>
        <v>0</v>
      </c>
      <c r="BL158" s="16" t="s">
        <v>145</v>
      </c>
      <c r="BM158" s="228" t="s">
        <v>758</v>
      </c>
    </row>
    <row r="159" s="13" customFormat="1">
      <c r="A159" s="13"/>
      <c r="B159" s="230"/>
      <c r="C159" s="231"/>
      <c r="D159" s="232" t="s">
        <v>147</v>
      </c>
      <c r="E159" s="233" t="s">
        <v>1</v>
      </c>
      <c r="F159" s="234" t="s">
        <v>170</v>
      </c>
      <c r="G159" s="231"/>
      <c r="H159" s="235">
        <v>7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147</v>
      </c>
      <c r="AU159" s="241" t="s">
        <v>83</v>
      </c>
      <c r="AV159" s="13" t="s">
        <v>83</v>
      </c>
      <c r="AW159" s="13" t="s">
        <v>30</v>
      </c>
      <c r="AX159" s="13" t="s">
        <v>81</v>
      </c>
      <c r="AY159" s="241" t="s">
        <v>137</v>
      </c>
    </row>
    <row r="160" s="2" customFormat="1" ht="24.15" customHeight="1">
      <c r="A160" s="37"/>
      <c r="B160" s="38"/>
      <c r="C160" s="217" t="s">
        <v>280</v>
      </c>
      <c r="D160" s="217" t="s">
        <v>140</v>
      </c>
      <c r="E160" s="218" t="s">
        <v>759</v>
      </c>
      <c r="F160" s="219" t="s">
        <v>760</v>
      </c>
      <c r="G160" s="220" t="s">
        <v>416</v>
      </c>
      <c r="H160" s="221">
        <v>6</v>
      </c>
      <c r="I160" s="222"/>
      <c r="J160" s="223">
        <f>ROUND(I160*H160,2)</f>
        <v>0</v>
      </c>
      <c r="K160" s="219" t="s">
        <v>144</v>
      </c>
      <c r="L160" s="43"/>
      <c r="M160" s="224" t="s">
        <v>1</v>
      </c>
      <c r="N160" s="225" t="s">
        <v>38</v>
      </c>
      <c r="O160" s="90"/>
      <c r="P160" s="226">
        <f>O160*H160</f>
        <v>0</v>
      </c>
      <c r="Q160" s="226">
        <v>0.34089999999999998</v>
      </c>
      <c r="R160" s="226">
        <f>Q160*H160</f>
        <v>2.0453999999999999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145</v>
      </c>
      <c r="AT160" s="228" t="s">
        <v>140</v>
      </c>
      <c r="AU160" s="228" t="s">
        <v>83</v>
      </c>
      <c r="AY160" s="16" t="s">
        <v>137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81</v>
      </c>
      <c r="BK160" s="229">
        <f>ROUND(I160*H160,2)</f>
        <v>0</v>
      </c>
      <c r="BL160" s="16" t="s">
        <v>145</v>
      </c>
      <c r="BM160" s="228" t="s">
        <v>761</v>
      </c>
    </row>
    <row r="161" s="13" customFormat="1">
      <c r="A161" s="13"/>
      <c r="B161" s="230"/>
      <c r="C161" s="231"/>
      <c r="D161" s="232" t="s">
        <v>147</v>
      </c>
      <c r="E161" s="233" t="s">
        <v>1</v>
      </c>
      <c r="F161" s="234" t="s">
        <v>166</v>
      </c>
      <c r="G161" s="231"/>
      <c r="H161" s="235">
        <v>6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147</v>
      </c>
      <c r="AU161" s="241" t="s">
        <v>83</v>
      </c>
      <c r="AV161" s="13" t="s">
        <v>83</v>
      </c>
      <c r="AW161" s="13" t="s">
        <v>30</v>
      </c>
      <c r="AX161" s="13" t="s">
        <v>81</v>
      </c>
      <c r="AY161" s="241" t="s">
        <v>137</v>
      </c>
    </row>
    <row r="162" s="2" customFormat="1" ht="24.15" customHeight="1">
      <c r="A162" s="37"/>
      <c r="B162" s="38"/>
      <c r="C162" s="256" t="s">
        <v>285</v>
      </c>
      <c r="D162" s="256" t="s">
        <v>242</v>
      </c>
      <c r="E162" s="257" t="s">
        <v>762</v>
      </c>
      <c r="F162" s="258" t="s">
        <v>763</v>
      </c>
      <c r="G162" s="259" t="s">
        <v>416</v>
      </c>
      <c r="H162" s="260">
        <v>6</v>
      </c>
      <c r="I162" s="261"/>
      <c r="J162" s="262">
        <f>ROUND(I162*H162,2)</f>
        <v>0</v>
      </c>
      <c r="K162" s="258" t="s">
        <v>144</v>
      </c>
      <c r="L162" s="263"/>
      <c r="M162" s="264" t="s">
        <v>1</v>
      </c>
      <c r="N162" s="265" t="s">
        <v>38</v>
      </c>
      <c r="O162" s="90"/>
      <c r="P162" s="226">
        <f>O162*H162</f>
        <v>0</v>
      </c>
      <c r="Q162" s="226">
        <v>0.071999999999999995</v>
      </c>
      <c r="R162" s="226">
        <f>Q162*H162</f>
        <v>0.43199999999999994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176</v>
      </c>
      <c r="AT162" s="228" t="s">
        <v>242</v>
      </c>
      <c r="AU162" s="228" t="s">
        <v>83</v>
      </c>
      <c r="AY162" s="16" t="s">
        <v>137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81</v>
      </c>
      <c r="BK162" s="229">
        <f>ROUND(I162*H162,2)</f>
        <v>0</v>
      </c>
      <c r="BL162" s="16" t="s">
        <v>145</v>
      </c>
      <c r="BM162" s="228" t="s">
        <v>764</v>
      </c>
    </row>
    <row r="163" s="2" customFormat="1" ht="24.15" customHeight="1">
      <c r="A163" s="37"/>
      <c r="B163" s="38"/>
      <c r="C163" s="256" t="s">
        <v>7</v>
      </c>
      <c r="D163" s="256" t="s">
        <v>242</v>
      </c>
      <c r="E163" s="257" t="s">
        <v>765</v>
      </c>
      <c r="F163" s="258" t="s">
        <v>766</v>
      </c>
      <c r="G163" s="259" t="s">
        <v>416</v>
      </c>
      <c r="H163" s="260">
        <v>6</v>
      </c>
      <c r="I163" s="261"/>
      <c r="J163" s="262">
        <f>ROUND(I163*H163,2)</f>
        <v>0</v>
      </c>
      <c r="K163" s="258" t="s">
        <v>144</v>
      </c>
      <c r="L163" s="263"/>
      <c r="M163" s="264" t="s">
        <v>1</v>
      </c>
      <c r="N163" s="265" t="s">
        <v>38</v>
      </c>
      <c r="O163" s="90"/>
      <c r="P163" s="226">
        <f>O163*H163</f>
        <v>0</v>
      </c>
      <c r="Q163" s="226">
        <v>0.080000000000000002</v>
      </c>
      <c r="R163" s="226">
        <f>Q163*H163</f>
        <v>0.47999999999999998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176</v>
      </c>
      <c r="AT163" s="228" t="s">
        <v>242</v>
      </c>
      <c r="AU163" s="228" t="s">
        <v>83</v>
      </c>
      <c r="AY163" s="16" t="s">
        <v>137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81</v>
      </c>
      <c r="BK163" s="229">
        <f>ROUND(I163*H163,2)</f>
        <v>0</v>
      </c>
      <c r="BL163" s="16" t="s">
        <v>145</v>
      </c>
      <c r="BM163" s="228" t="s">
        <v>767</v>
      </c>
    </row>
    <row r="164" s="2" customFormat="1" ht="21.75" customHeight="1">
      <c r="A164" s="37"/>
      <c r="B164" s="38"/>
      <c r="C164" s="256" t="s">
        <v>293</v>
      </c>
      <c r="D164" s="256" t="s">
        <v>242</v>
      </c>
      <c r="E164" s="257" t="s">
        <v>768</v>
      </c>
      <c r="F164" s="258" t="s">
        <v>769</v>
      </c>
      <c r="G164" s="259" t="s">
        <v>416</v>
      </c>
      <c r="H164" s="260">
        <v>6</v>
      </c>
      <c r="I164" s="261"/>
      <c r="J164" s="262">
        <f>ROUND(I164*H164,2)</f>
        <v>0</v>
      </c>
      <c r="K164" s="258" t="s">
        <v>144</v>
      </c>
      <c r="L164" s="263"/>
      <c r="M164" s="264" t="s">
        <v>1</v>
      </c>
      <c r="N164" s="265" t="s">
        <v>38</v>
      </c>
      <c r="O164" s="90"/>
      <c r="P164" s="226">
        <f>O164*H164</f>
        <v>0</v>
      </c>
      <c r="Q164" s="226">
        <v>0.040000000000000001</v>
      </c>
      <c r="R164" s="226">
        <f>Q164*H164</f>
        <v>0.23999999999999999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176</v>
      </c>
      <c r="AT164" s="228" t="s">
        <v>242</v>
      </c>
      <c r="AU164" s="228" t="s">
        <v>83</v>
      </c>
      <c r="AY164" s="16" t="s">
        <v>137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81</v>
      </c>
      <c r="BK164" s="229">
        <f>ROUND(I164*H164,2)</f>
        <v>0</v>
      </c>
      <c r="BL164" s="16" t="s">
        <v>145</v>
      </c>
      <c r="BM164" s="228" t="s">
        <v>770</v>
      </c>
    </row>
    <row r="165" s="2" customFormat="1" ht="24.15" customHeight="1">
      <c r="A165" s="37"/>
      <c r="B165" s="38"/>
      <c r="C165" s="256" t="s">
        <v>299</v>
      </c>
      <c r="D165" s="256" t="s">
        <v>242</v>
      </c>
      <c r="E165" s="257" t="s">
        <v>771</v>
      </c>
      <c r="F165" s="258" t="s">
        <v>772</v>
      </c>
      <c r="G165" s="259" t="s">
        <v>416</v>
      </c>
      <c r="H165" s="260">
        <v>6</v>
      </c>
      <c r="I165" s="261"/>
      <c r="J165" s="262">
        <f>ROUND(I165*H165,2)</f>
        <v>0</v>
      </c>
      <c r="K165" s="258" t="s">
        <v>144</v>
      </c>
      <c r="L165" s="263"/>
      <c r="M165" s="264" t="s">
        <v>1</v>
      </c>
      <c r="N165" s="265" t="s">
        <v>38</v>
      </c>
      <c r="O165" s="90"/>
      <c r="P165" s="226">
        <f>O165*H165</f>
        <v>0</v>
      </c>
      <c r="Q165" s="226">
        <v>0.040000000000000001</v>
      </c>
      <c r="R165" s="226">
        <f>Q165*H165</f>
        <v>0.23999999999999999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176</v>
      </c>
      <c r="AT165" s="228" t="s">
        <v>242</v>
      </c>
      <c r="AU165" s="228" t="s">
        <v>83</v>
      </c>
      <c r="AY165" s="16" t="s">
        <v>137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81</v>
      </c>
      <c r="BK165" s="229">
        <f>ROUND(I165*H165,2)</f>
        <v>0</v>
      </c>
      <c r="BL165" s="16" t="s">
        <v>145</v>
      </c>
      <c r="BM165" s="228" t="s">
        <v>773</v>
      </c>
    </row>
    <row r="166" s="2" customFormat="1" ht="24.15" customHeight="1">
      <c r="A166" s="37"/>
      <c r="B166" s="38"/>
      <c r="C166" s="256" t="s">
        <v>303</v>
      </c>
      <c r="D166" s="256" t="s">
        <v>242</v>
      </c>
      <c r="E166" s="257" t="s">
        <v>774</v>
      </c>
      <c r="F166" s="258" t="s">
        <v>775</v>
      </c>
      <c r="G166" s="259" t="s">
        <v>416</v>
      </c>
      <c r="H166" s="260">
        <v>6</v>
      </c>
      <c r="I166" s="261"/>
      <c r="J166" s="262">
        <f>ROUND(I166*H166,2)</f>
        <v>0</v>
      </c>
      <c r="K166" s="258" t="s">
        <v>144</v>
      </c>
      <c r="L166" s="263"/>
      <c r="M166" s="264" t="s">
        <v>1</v>
      </c>
      <c r="N166" s="265" t="s">
        <v>38</v>
      </c>
      <c r="O166" s="90"/>
      <c r="P166" s="226">
        <f>O166*H166</f>
        <v>0</v>
      </c>
      <c r="Q166" s="226">
        <v>0.027</v>
      </c>
      <c r="R166" s="226">
        <f>Q166*H166</f>
        <v>0.16200000000000001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176</v>
      </c>
      <c r="AT166" s="228" t="s">
        <v>242</v>
      </c>
      <c r="AU166" s="228" t="s">
        <v>83</v>
      </c>
      <c r="AY166" s="16" t="s">
        <v>137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81</v>
      </c>
      <c r="BK166" s="229">
        <f>ROUND(I166*H166,2)</f>
        <v>0</v>
      </c>
      <c r="BL166" s="16" t="s">
        <v>145</v>
      </c>
      <c r="BM166" s="228" t="s">
        <v>776</v>
      </c>
    </row>
    <row r="167" s="2" customFormat="1" ht="24.15" customHeight="1">
      <c r="A167" s="37"/>
      <c r="B167" s="38"/>
      <c r="C167" s="256" t="s">
        <v>309</v>
      </c>
      <c r="D167" s="256" t="s">
        <v>242</v>
      </c>
      <c r="E167" s="257" t="s">
        <v>777</v>
      </c>
      <c r="F167" s="258" t="s">
        <v>778</v>
      </c>
      <c r="G167" s="259" t="s">
        <v>416</v>
      </c>
      <c r="H167" s="260">
        <v>6</v>
      </c>
      <c r="I167" s="261"/>
      <c r="J167" s="262">
        <f>ROUND(I167*H167,2)</f>
        <v>0</v>
      </c>
      <c r="K167" s="258" t="s">
        <v>144</v>
      </c>
      <c r="L167" s="263"/>
      <c r="M167" s="264" t="s">
        <v>1</v>
      </c>
      <c r="N167" s="265" t="s">
        <v>38</v>
      </c>
      <c r="O167" s="90"/>
      <c r="P167" s="226">
        <f>O167*H167</f>
        <v>0</v>
      </c>
      <c r="Q167" s="226">
        <v>0.0040000000000000001</v>
      </c>
      <c r="R167" s="226">
        <f>Q167*H167</f>
        <v>0.024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176</v>
      </c>
      <c r="AT167" s="228" t="s">
        <v>242</v>
      </c>
      <c r="AU167" s="228" t="s">
        <v>83</v>
      </c>
      <c r="AY167" s="16" t="s">
        <v>137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81</v>
      </c>
      <c r="BK167" s="229">
        <f>ROUND(I167*H167,2)</f>
        <v>0</v>
      </c>
      <c r="BL167" s="16" t="s">
        <v>145</v>
      </c>
      <c r="BM167" s="228" t="s">
        <v>779</v>
      </c>
    </row>
    <row r="168" s="2" customFormat="1" ht="24.15" customHeight="1">
      <c r="A168" s="37"/>
      <c r="B168" s="38"/>
      <c r="C168" s="217" t="s">
        <v>314</v>
      </c>
      <c r="D168" s="217" t="s">
        <v>140</v>
      </c>
      <c r="E168" s="218" t="s">
        <v>780</v>
      </c>
      <c r="F168" s="219" t="s">
        <v>781</v>
      </c>
      <c r="G168" s="220" t="s">
        <v>416</v>
      </c>
      <c r="H168" s="221">
        <v>6</v>
      </c>
      <c r="I168" s="222"/>
      <c r="J168" s="223">
        <f>ROUND(I168*H168,2)</f>
        <v>0</v>
      </c>
      <c r="K168" s="219" t="s">
        <v>144</v>
      </c>
      <c r="L168" s="43"/>
      <c r="M168" s="224" t="s">
        <v>1</v>
      </c>
      <c r="N168" s="225" t="s">
        <v>38</v>
      </c>
      <c r="O168" s="90"/>
      <c r="P168" s="226">
        <f>O168*H168</f>
        <v>0</v>
      </c>
      <c r="Q168" s="226">
        <v>0.21734000000000001</v>
      </c>
      <c r="R168" s="226">
        <f>Q168*H168</f>
        <v>1.3040400000000001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145</v>
      </c>
      <c r="AT168" s="228" t="s">
        <v>140</v>
      </c>
      <c r="AU168" s="228" t="s">
        <v>83</v>
      </c>
      <c r="AY168" s="16" t="s">
        <v>137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81</v>
      </c>
      <c r="BK168" s="229">
        <f>ROUND(I168*H168,2)</f>
        <v>0</v>
      </c>
      <c r="BL168" s="16" t="s">
        <v>145</v>
      </c>
      <c r="BM168" s="228" t="s">
        <v>782</v>
      </c>
    </row>
    <row r="169" s="2" customFormat="1" ht="16.5" customHeight="1">
      <c r="A169" s="37"/>
      <c r="B169" s="38"/>
      <c r="C169" s="256" t="s">
        <v>318</v>
      </c>
      <c r="D169" s="256" t="s">
        <v>242</v>
      </c>
      <c r="E169" s="257" t="s">
        <v>783</v>
      </c>
      <c r="F169" s="258" t="s">
        <v>784</v>
      </c>
      <c r="G169" s="259" t="s">
        <v>416</v>
      </c>
      <c r="H169" s="260">
        <v>6</v>
      </c>
      <c r="I169" s="261"/>
      <c r="J169" s="262">
        <f>ROUND(I169*H169,2)</f>
        <v>0</v>
      </c>
      <c r="K169" s="258" t="s">
        <v>144</v>
      </c>
      <c r="L169" s="263"/>
      <c r="M169" s="264" t="s">
        <v>1</v>
      </c>
      <c r="N169" s="265" t="s">
        <v>38</v>
      </c>
      <c r="O169" s="90"/>
      <c r="P169" s="226">
        <f>O169*H169</f>
        <v>0</v>
      </c>
      <c r="Q169" s="226">
        <v>0.050599999999999999</v>
      </c>
      <c r="R169" s="226">
        <f>Q169*H169</f>
        <v>0.30359999999999998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176</v>
      </c>
      <c r="AT169" s="228" t="s">
        <v>242</v>
      </c>
      <c r="AU169" s="228" t="s">
        <v>83</v>
      </c>
      <c r="AY169" s="16" t="s">
        <v>137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81</v>
      </c>
      <c r="BK169" s="229">
        <f>ROUND(I169*H169,2)</f>
        <v>0</v>
      </c>
      <c r="BL169" s="16" t="s">
        <v>145</v>
      </c>
      <c r="BM169" s="228" t="s">
        <v>785</v>
      </c>
    </row>
    <row r="170" s="2" customFormat="1" ht="16.5" customHeight="1">
      <c r="A170" s="37"/>
      <c r="B170" s="38"/>
      <c r="C170" s="217" t="s">
        <v>322</v>
      </c>
      <c r="D170" s="217" t="s">
        <v>140</v>
      </c>
      <c r="E170" s="218" t="s">
        <v>786</v>
      </c>
      <c r="F170" s="219" t="s">
        <v>787</v>
      </c>
      <c r="G170" s="220" t="s">
        <v>416</v>
      </c>
      <c r="H170" s="221">
        <v>4</v>
      </c>
      <c r="I170" s="222"/>
      <c r="J170" s="223">
        <f>ROUND(I170*H170,2)</f>
        <v>0</v>
      </c>
      <c r="K170" s="219" t="s">
        <v>1</v>
      </c>
      <c r="L170" s="43"/>
      <c r="M170" s="224" t="s">
        <v>1</v>
      </c>
      <c r="N170" s="225" t="s">
        <v>38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145</v>
      </c>
      <c r="AT170" s="228" t="s">
        <v>140</v>
      </c>
      <c r="AU170" s="228" t="s">
        <v>83</v>
      </c>
      <c r="AY170" s="16" t="s">
        <v>137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81</v>
      </c>
      <c r="BK170" s="229">
        <f>ROUND(I170*H170,2)</f>
        <v>0</v>
      </c>
      <c r="BL170" s="16" t="s">
        <v>145</v>
      </c>
      <c r="BM170" s="228" t="s">
        <v>788</v>
      </c>
    </row>
    <row r="171" s="2" customFormat="1" ht="24.15" customHeight="1">
      <c r="A171" s="37"/>
      <c r="B171" s="38"/>
      <c r="C171" s="217" t="s">
        <v>326</v>
      </c>
      <c r="D171" s="217" t="s">
        <v>140</v>
      </c>
      <c r="E171" s="218" t="s">
        <v>804</v>
      </c>
      <c r="F171" s="219" t="s">
        <v>805</v>
      </c>
      <c r="G171" s="220" t="s">
        <v>207</v>
      </c>
      <c r="H171" s="221">
        <v>6</v>
      </c>
      <c r="I171" s="222"/>
      <c r="J171" s="223">
        <f>ROUND(I171*H171,2)</f>
        <v>0</v>
      </c>
      <c r="K171" s="219" t="s">
        <v>144</v>
      </c>
      <c r="L171" s="43"/>
      <c r="M171" s="224" t="s">
        <v>1</v>
      </c>
      <c r="N171" s="225" t="s">
        <v>38</v>
      </c>
      <c r="O171" s="90"/>
      <c r="P171" s="226">
        <f>O171*H171</f>
        <v>0</v>
      </c>
      <c r="Q171" s="226">
        <v>0.29221000000000003</v>
      </c>
      <c r="R171" s="226">
        <f>Q171*H171</f>
        <v>1.75326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145</v>
      </c>
      <c r="AT171" s="228" t="s">
        <v>140</v>
      </c>
      <c r="AU171" s="228" t="s">
        <v>83</v>
      </c>
      <c r="AY171" s="16" t="s">
        <v>137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81</v>
      </c>
      <c r="BK171" s="229">
        <f>ROUND(I171*H171,2)</f>
        <v>0</v>
      </c>
      <c r="BL171" s="16" t="s">
        <v>145</v>
      </c>
      <c r="BM171" s="228" t="s">
        <v>806</v>
      </c>
    </row>
    <row r="172" s="2" customFormat="1" ht="24.15" customHeight="1">
      <c r="A172" s="37"/>
      <c r="B172" s="38"/>
      <c r="C172" s="256" t="s">
        <v>330</v>
      </c>
      <c r="D172" s="256" t="s">
        <v>242</v>
      </c>
      <c r="E172" s="257" t="s">
        <v>807</v>
      </c>
      <c r="F172" s="258" t="s">
        <v>808</v>
      </c>
      <c r="G172" s="259" t="s">
        <v>207</v>
      </c>
      <c r="H172" s="260">
        <v>6</v>
      </c>
      <c r="I172" s="261"/>
      <c r="J172" s="262">
        <f>ROUND(I172*H172,2)</f>
        <v>0</v>
      </c>
      <c r="K172" s="258" t="s">
        <v>144</v>
      </c>
      <c r="L172" s="263"/>
      <c r="M172" s="264" t="s">
        <v>1</v>
      </c>
      <c r="N172" s="265" t="s">
        <v>38</v>
      </c>
      <c r="O172" s="90"/>
      <c r="P172" s="226">
        <f>O172*H172</f>
        <v>0</v>
      </c>
      <c r="Q172" s="226">
        <v>0.032800000000000003</v>
      </c>
      <c r="R172" s="226">
        <f>Q172*H172</f>
        <v>0.19680000000000003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176</v>
      </c>
      <c r="AT172" s="228" t="s">
        <v>242</v>
      </c>
      <c r="AU172" s="228" t="s">
        <v>83</v>
      </c>
      <c r="AY172" s="16" t="s">
        <v>137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81</v>
      </c>
      <c r="BK172" s="229">
        <f>ROUND(I172*H172,2)</f>
        <v>0</v>
      </c>
      <c r="BL172" s="16" t="s">
        <v>145</v>
      </c>
      <c r="BM172" s="228" t="s">
        <v>809</v>
      </c>
    </row>
    <row r="173" s="12" customFormat="1" ht="22.8" customHeight="1">
      <c r="A173" s="12"/>
      <c r="B173" s="201"/>
      <c r="C173" s="202"/>
      <c r="D173" s="203" t="s">
        <v>72</v>
      </c>
      <c r="E173" s="215" t="s">
        <v>388</v>
      </c>
      <c r="F173" s="215" t="s">
        <v>389</v>
      </c>
      <c r="G173" s="202"/>
      <c r="H173" s="202"/>
      <c r="I173" s="205"/>
      <c r="J173" s="216">
        <f>BK173</f>
        <v>0</v>
      </c>
      <c r="K173" s="202"/>
      <c r="L173" s="207"/>
      <c r="M173" s="208"/>
      <c r="N173" s="209"/>
      <c r="O173" s="209"/>
      <c r="P173" s="210">
        <f>P174</f>
        <v>0</v>
      </c>
      <c r="Q173" s="209"/>
      <c r="R173" s="210">
        <f>R174</f>
        <v>0</v>
      </c>
      <c r="S173" s="209"/>
      <c r="T173" s="211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2" t="s">
        <v>81</v>
      </c>
      <c r="AT173" s="213" t="s">
        <v>72</v>
      </c>
      <c r="AU173" s="213" t="s">
        <v>81</v>
      </c>
      <c r="AY173" s="212" t="s">
        <v>137</v>
      </c>
      <c r="BK173" s="214">
        <f>BK174</f>
        <v>0</v>
      </c>
    </row>
    <row r="174" s="2" customFormat="1" ht="49.05" customHeight="1">
      <c r="A174" s="37"/>
      <c r="B174" s="38"/>
      <c r="C174" s="217" t="s">
        <v>334</v>
      </c>
      <c r="D174" s="217" t="s">
        <v>140</v>
      </c>
      <c r="E174" s="218" t="s">
        <v>789</v>
      </c>
      <c r="F174" s="219" t="s">
        <v>790</v>
      </c>
      <c r="G174" s="220" t="s">
        <v>245</v>
      </c>
      <c r="H174" s="221">
        <v>46.250999999999998</v>
      </c>
      <c r="I174" s="222"/>
      <c r="J174" s="223">
        <f>ROUND(I174*H174,2)</f>
        <v>0</v>
      </c>
      <c r="K174" s="219" t="s">
        <v>144</v>
      </c>
      <c r="L174" s="43"/>
      <c r="M174" s="266" t="s">
        <v>1</v>
      </c>
      <c r="N174" s="267" t="s">
        <v>38</v>
      </c>
      <c r="O174" s="268"/>
      <c r="P174" s="269">
        <f>O174*H174</f>
        <v>0</v>
      </c>
      <c r="Q174" s="269">
        <v>0</v>
      </c>
      <c r="R174" s="269">
        <f>Q174*H174</f>
        <v>0</v>
      </c>
      <c r="S174" s="269">
        <v>0</v>
      </c>
      <c r="T174" s="27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145</v>
      </c>
      <c r="AT174" s="228" t="s">
        <v>140</v>
      </c>
      <c r="AU174" s="228" t="s">
        <v>83</v>
      </c>
      <c r="AY174" s="16" t="s">
        <v>137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81</v>
      </c>
      <c r="BK174" s="229">
        <f>ROUND(I174*H174,2)</f>
        <v>0</v>
      </c>
      <c r="BL174" s="16" t="s">
        <v>145</v>
      </c>
      <c r="BM174" s="228" t="s">
        <v>791</v>
      </c>
    </row>
    <row r="175" s="2" customFormat="1" ht="6.96" customHeight="1">
      <c r="A175" s="37"/>
      <c r="B175" s="65"/>
      <c r="C175" s="66"/>
      <c r="D175" s="66"/>
      <c r="E175" s="66"/>
      <c r="F175" s="66"/>
      <c r="G175" s="66"/>
      <c r="H175" s="66"/>
      <c r="I175" s="66"/>
      <c r="J175" s="66"/>
      <c r="K175" s="66"/>
      <c r="L175" s="43"/>
      <c r="M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</row>
  </sheetData>
  <sheetProtection sheet="1" autoFilter="0" formatColumns="0" formatRows="0" objects="1" scenarios="1" spinCount="100000" saltValue="JpItZ4YS2yeFP/+Ppu+gJXQj1B4kRwtLruqdcxNO+POa11W5uc4q8wECr6pTulU3rfYiXtg8zaMRAgZnlvo1QQ==" hashValue="GQf/uUxKNLbCAv/OyqQJdhOK7sh3kA7ZDkeVLLg6Mu8LdxLIrqNTmWz71oYW51NY0rifRBJzTHH2wNf7oNSCLA==" algorithmName="SHA-512" password="CC35"/>
  <autoFilter ref="C120:K17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110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Horní Bříza, stavební úpravy křižovatky silnic III/1804 a III/1806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821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9. 11. 2025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ROUND((SUM(BE121:BE174)),  2)</f>
        <v>0</v>
      </c>
      <c r="G33" s="37"/>
      <c r="H33" s="37"/>
      <c r="I33" s="154">
        <v>0.20999999999999999</v>
      </c>
      <c r="J33" s="153">
        <f>ROUND(((SUM(BE121:BE174))*I33),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ROUND((SUM(BF121:BF174)),  2)</f>
        <v>0</v>
      </c>
      <c r="G34" s="37"/>
      <c r="H34" s="37"/>
      <c r="I34" s="154">
        <v>0.12</v>
      </c>
      <c r="J34" s="153">
        <f>ROUND(((SUM(BF121:BF174))*I34),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ROUND((SUM(BG121:BG174)),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ROUND((SUM(BH121:BH174)),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ROUND((SUM(BI121:BI174)),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Horní Bříza, stavební úpravy křižovatky silnic III/1804 a III/1806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SO340 - Odvodnění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9. 11. 2025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114</v>
      </c>
      <c r="D94" s="175"/>
      <c r="E94" s="175"/>
      <c r="F94" s="175"/>
      <c r="G94" s="175"/>
      <c r="H94" s="175"/>
      <c r="I94" s="175"/>
      <c r="J94" s="176" t="s">
        <v>115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116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117</v>
      </c>
    </row>
    <row r="97" s="9" customFormat="1" ht="24.96" customHeight="1">
      <c r="A97" s="9"/>
      <c r="B97" s="178"/>
      <c r="C97" s="179"/>
      <c r="D97" s="180" t="s">
        <v>181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182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184</v>
      </c>
      <c r="E99" s="187"/>
      <c r="F99" s="187"/>
      <c r="G99" s="187"/>
      <c r="H99" s="187"/>
      <c r="I99" s="187"/>
      <c r="J99" s="188">
        <f>J143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700</v>
      </c>
      <c r="E100" s="187"/>
      <c r="F100" s="187"/>
      <c r="G100" s="187"/>
      <c r="H100" s="187"/>
      <c r="I100" s="187"/>
      <c r="J100" s="188">
        <f>J146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188</v>
      </c>
      <c r="E101" s="187"/>
      <c r="F101" s="187"/>
      <c r="G101" s="187"/>
      <c r="H101" s="187"/>
      <c r="I101" s="187"/>
      <c r="J101" s="188">
        <f>J173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122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73" t="str">
        <f>E7</f>
        <v>Horní Bříza, stavební úpravy křižovatky silnic III/1804 a III/1806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111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SO340 - Odvodnění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9. 11. 2025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123</v>
      </c>
      <c r="D120" s="193" t="s">
        <v>58</v>
      </c>
      <c r="E120" s="193" t="s">
        <v>54</v>
      </c>
      <c r="F120" s="193" t="s">
        <v>55</v>
      </c>
      <c r="G120" s="193" t="s">
        <v>124</v>
      </c>
      <c r="H120" s="193" t="s">
        <v>125</v>
      </c>
      <c r="I120" s="193" t="s">
        <v>126</v>
      </c>
      <c r="J120" s="193" t="s">
        <v>115</v>
      </c>
      <c r="K120" s="194" t="s">
        <v>127</v>
      </c>
      <c r="L120" s="195"/>
      <c r="M120" s="99" t="s">
        <v>1</v>
      </c>
      <c r="N120" s="100" t="s">
        <v>37</v>
      </c>
      <c r="O120" s="100" t="s">
        <v>128</v>
      </c>
      <c r="P120" s="100" t="s">
        <v>129</v>
      </c>
      <c r="Q120" s="100" t="s">
        <v>130</v>
      </c>
      <c r="R120" s="100" t="s">
        <v>131</v>
      </c>
      <c r="S120" s="100" t="s">
        <v>132</v>
      </c>
      <c r="T120" s="101" t="s">
        <v>133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134</v>
      </c>
      <c r="D121" s="39"/>
      <c r="E121" s="39"/>
      <c r="F121" s="39"/>
      <c r="G121" s="39"/>
      <c r="H121" s="39"/>
      <c r="I121" s="39"/>
      <c r="J121" s="196">
        <f>BK121</f>
        <v>0</v>
      </c>
      <c r="K121" s="39"/>
      <c r="L121" s="43"/>
      <c r="M121" s="102"/>
      <c r="N121" s="197"/>
      <c r="O121" s="103"/>
      <c r="P121" s="198">
        <f>P122</f>
        <v>0</v>
      </c>
      <c r="Q121" s="103"/>
      <c r="R121" s="198">
        <f>R122</f>
        <v>114.50869500000002</v>
      </c>
      <c r="S121" s="103"/>
      <c r="T121" s="199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72</v>
      </c>
      <c r="AU121" s="16" t="s">
        <v>117</v>
      </c>
      <c r="BK121" s="200">
        <f>BK122</f>
        <v>0</v>
      </c>
    </row>
    <row r="122" s="12" customFormat="1" ht="25.92" customHeight="1">
      <c r="A122" s="12"/>
      <c r="B122" s="201"/>
      <c r="C122" s="202"/>
      <c r="D122" s="203" t="s">
        <v>72</v>
      </c>
      <c r="E122" s="204" t="s">
        <v>189</v>
      </c>
      <c r="F122" s="204" t="s">
        <v>190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P123+P143+P146+P173</f>
        <v>0</v>
      </c>
      <c r="Q122" s="209"/>
      <c r="R122" s="210">
        <f>R123+R143+R146+R173</f>
        <v>114.50869500000002</v>
      </c>
      <c r="S122" s="209"/>
      <c r="T122" s="211">
        <f>T123+T143+T146+T173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81</v>
      </c>
      <c r="AT122" s="213" t="s">
        <v>72</v>
      </c>
      <c r="AU122" s="213" t="s">
        <v>73</v>
      </c>
      <c r="AY122" s="212" t="s">
        <v>137</v>
      </c>
      <c r="BK122" s="214">
        <f>BK123+BK143+BK146+BK173</f>
        <v>0</v>
      </c>
    </row>
    <row r="123" s="12" customFormat="1" ht="22.8" customHeight="1">
      <c r="A123" s="12"/>
      <c r="B123" s="201"/>
      <c r="C123" s="202"/>
      <c r="D123" s="203" t="s">
        <v>72</v>
      </c>
      <c r="E123" s="215" t="s">
        <v>81</v>
      </c>
      <c r="F123" s="215" t="s">
        <v>191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SUM(P124:P142)</f>
        <v>0</v>
      </c>
      <c r="Q123" s="209"/>
      <c r="R123" s="210">
        <f>SUM(R124:R142)</f>
        <v>81.819900000000004</v>
      </c>
      <c r="S123" s="209"/>
      <c r="T123" s="211">
        <f>SUM(T124:T142)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81</v>
      </c>
      <c r="AT123" s="213" t="s">
        <v>72</v>
      </c>
      <c r="AU123" s="213" t="s">
        <v>81</v>
      </c>
      <c r="AY123" s="212" t="s">
        <v>137</v>
      </c>
      <c r="BK123" s="214">
        <f>SUM(BK124:BK142)</f>
        <v>0</v>
      </c>
    </row>
    <row r="124" s="2" customFormat="1" ht="49.05" customHeight="1">
      <c r="A124" s="37"/>
      <c r="B124" s="38"/>
      <c r="C124" s="217" t="s">
        <v>81</v>
      </c>
      <c r="D124" s="217" t="s">
        <v>140</v>
      </c>
      <c r="E124" s="218" t="s">
        <v>701</v>
      </c>
      <c r="F124" s="219" t="s">
        <v>702</v>
      </c>
      <c r="G124" s="220" t="s">
        <v>215</v>
      </c>
      <c r="H124" s="221">
        <v>94.875</v>
      </c>
      <c r="I124" s="222"/>
      <c r="J124" s="223">
        <f>ROUND(I124*H124,2)</f>
        <v>0</v>
      </c>
      <c r="K124" s="219" t="s">
        <v>144</v>
      </c>
      <c r="L124" s="43"/>
      <c r="M124" s="224" t="s">
        <v>1</v>
      </c>
      <c r="N124" s="225" t="s">
        <v>38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145</v>
      </c>
      <c r="AT124" s="228" t="s">
        <v>140</v>
      </c>
      <c r="AU124" s="228" t="s">
        <v>83</v>
      </c>
      <c r="AY124" s="16" t="s">
        <v>137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81</v>
      </c>
      <c r="BK124" s="229">
        <f>ROUND(I124*H124,2)</f>
        <v>0</v>
      </c>
      <c r="BL124" s="16" t="s">
        <v>145</v>
      </c>
      <c r="BM124" s="228" t="s">
        <v>703</v>
      </c>
    </row>
    <row r="125" s="13" customFormat="1">
      <c r="A125" s="13"/>
      <c r="B125" s="230"/>
      <c r="C125" s="231"/>
      <c r="D125" s="232" t="s">
        <v>147</v>
      </c>
      <c r="E125" s="233" t="s">
        <v>1</v>
      </c>
      <c r="F125" s="234" t="s">
        <v>822</v>
      </c>
      <c r="G125" s="231"/>
      <c r="H125" s="235">
        <v>94.875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147</v>
      </c>
      <c r="AU125" s="241" t="s">
        <v>83</v>
      </c>
      <c r="AV125" s="13" t="s">
        <v>83</v>
      </c>
      <c r="AW125" s="13" t="s">
        <v>30</v>
      </c>
      <c r="AX125" s="13" t="s">
        <v>81</v>
      </c>
      <c r="AY125" s="241" t="s">
        <v>137</v>
      </c>
    </row>
    <row r="126" s="2" customFormat="1" ht="37.8" customHeight="1">
      <c r="A126" s="37"/>
      <c r="B126" s="38"/>
      <c r="C126" s="217" t="s">
        <v>83</v>
      </c>
      <c r="D126" s="217" t="s">
        <v>140</v>
      </c>
      <c r="E126" s="218" t="s">
        <v>705</v>
      </c>
      <c r="F126" s="219" t="s">
        <v>706</v>
      </c>
      <c r="G126" s="220" t="s">
        <v>194</v>
      </c>
      <c r="H126" s="221">
        <v>172.5</v>
      </c>
      <c r="I126" s="222"/>
      <c r="J126" s="223">
        <f>ROUND(I126*H126,2)</f>
        <v>0</v>
      </c>
      <c r="K126" s="219" t="s">
        <v>144</v>
      </c>
      <c r="L126" s="43"/>
      <c r="M126" s="224" t="s">
        <v>1</v>
      </c>
      <c r="N126" s="225" t="s">
        <v>38</v>
      </c>
      <c r="O126" s="90"/>
      <c r="P126" s="226">
        <f>O126*H126</f>
        <v>0</v>
      </c>
      <c r="Q126" s="226">
        <v>0.00084000000000000003</v>
      </c>
      <c r="R126" s="226">
        <f>Q126*H126</f>
        <v>0.1449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145</v>
      </c>
      <c r="AT126" s="228" t="s">
        <v>140</v>
      </c>
      <c r="AU126" s="228" t="s">
        <v>83</v>
      </c>
      <c r="AY126" s="16" t="s">
        <v>137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81</v>
      </c>
      <c r="BK126" s="229">
        <f>ROUND(I126*H126,2)</f>
        <v>0</v>
      </c>
      <c r="BL126" s="16" t="s">
        <v>145</v>
      </c>
      <c r="BM126" s="228" t="s">
        <v>707</v>
      </c>
    </row>
    <row r="127" s="13" customFormat="1">
      <c r="A127" s="13"/>
      <c r="B127" s="230"/>
      <c r="C127" s="231"/>
      <c r="D127" s="232" t="s">
        <v>147</v>
      </c>
      <c r="E127" s="233" t="s">
        <v>1</v>
      </c>
      <c r="F127" s="234" t="s">
        <v>823</v>
      </c>
      <c r="G127" s="231"/>
      <c r="H127" s="235">
        <v>172.5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147</v>
      </c>
      <c r="AU127" s="241" t="s">
        <v>83</v>
      </c>
      <c r="AV127" s="13" t="s">
        <v>83</v>
      </c>
      <c r="AW127" s="13" t="s">
        <v>30</v>
      </c>
      <c r="AX127" s="13" t="s">
        <v>81</v>
      </c>
      <c r="AY127" s="241" t="s">
        <v>137</v>
      </c>
    </row>
    <row r="128" s="2" customFormat="1" ht="44.25" customHeight="1">
      <c r="A128" s="37"/>
      <c r="B128" s="38"/>
      <c r="C128" s="217" t="s">
        <v>154</v>
      </c>
      <c r="D128" s="217" t="s">
        <v>140</v>
      </c>
      <c r="E128" s="218" t="s">
        <v>709</v>
      </c>
      <c r="F128" s="219" t="s">
        <v>710</v>
      </c>
      <c r="G128" s="220" t="s">
        <v>194</v>
      </c>
      <c r="H128" s="221">
        <v>172.5</v>
      </c>
      <c r="I128" s="222"/>
      <c r="J128" s="223">
        <f>ROUND(I128*H128,2)</f>
        <v>0</v>
      </c>
      <c r="K128" s="219" t="s">
        <v>144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145</v>
      </c>
      <c r="AT128" s="228" t="s">
        <v>140</v>
      </c>
      <c r="AU128" s="228" t="s">
        <v>83</v>
      </c>
      <c r="AY128" s="16" t="s">
        <v>137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145</v>
      </c>
      <c r="BM128" s="228" t="s">
        <v>711</v>
      </c>
    </row>
    <row r="129" s="13" customFormat="1">
      <c r="A129" s="13"/>
      <c r="B129" s="230"/>
      <c r="C129" s="231"/>
      <c r="D129" s="232" t="s">
        <v>147</v>
      </c>
      <c r="E129" s="233" t="s">
        <v>1</v>
      </c>
      <c r="F129" s="234" t="s">
        <v>823</v>
      </c>
      <c r="G129" s="231"/>
      <c r="H129" s="235">
        <v>172.5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147</v>
      </c>
      <c r="AU129" s="241" t="s">
        <v>83</v>
      </c>
      <c r="AV129" s="13" t="s">
        <v>83</v>
      </c>
      <c r="AW129" s="13" t="s">
        <v>30</v>
      </c>
      <c r="AX129" s="13" t="s">
        <v>81</v>
      </c>
      <c r="AY129" s="241" t="s">
        <v>137</v>
      </c>
    </row>
    <row r="130" s="2" customFormat="1" ht="62.7" customHeight="1">
      <c r="A130" s="37"/>
      <c r="B130" s="38"/>
      <c r="C130" s="217" t="s">
        <v>145</v>
      </c>
      <c r="D130" s="217" t="s">
        <v>140</v>
      </c>
      <c r="E130" s="218" t="s">
        <v>227</v>
      </c>
      <c r="F130" s="219" t="s">
        <v>228</v>
      </c>
      <c r="G130" s="220" t="s">
        <v>215</v>
      </c>
      <c r="H130" s="221">
        <v>45.375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145</v>
      </c>
      <c r="AT130" s="228" t="s">
        <v>140</v>
      </c>
      <c r="AU130" s="228" t="s">
        <v>83</v>
      </c>
      <c r="AY130" s="16" t="s">
        <v>137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145</v>
      </c>
      <c r="BM130" s="228" t="s">
        <v>712</v>
      </c>
    </row>
    <row r="131" s="13" customFormat="1">
      <c r="A131" s="13"/>
      <c r="B131" s="230"/>
      <c r="C131" s="231"/>
      <c r="D131" s="232" t="s">
        <v>147</v>
      </c>
      <c r="E131" s="233" t="s">
        <v>1</v>
      </c>
      <c r="F131" s="234" t="s">
        <v>824</v>
      </c>
      <c r="G131" s="231"/>
      <c r="H131" s="235">
        <v>94.875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147</v>
      </c>
      <c r="AU131" s="241" t="s">
        <v>83</v>
      </c>
      <c r="AV131" s="13" t="s">
        <v>83</v>
      </c>
      <c r="AW131" s="13" t="s">
        <v>30</v>
      </c>
      <c r="AX131" s="13" t="s">
        <v>73</v>
      </c>
      <c r="AY131" s="241" t="s">
        <v>137</v>
      </c>
    </row>
    <row r="132" s="13" customFormat="1">
      <c r="A132" s="13"/>
      <c r="B132" s="230"/>
      <c r="C132" s="231"/>
      <c r="D132" s="232" t="s">
        <v>147</v>
      </c>
      <c r="E132" s="233" t="s">
        <v>1</v>
      </c>
      <c r="F132" s="234" t="s">
        <v>825</v>
      </c>
      <c r="G132" s="231"/>
      <c r="H132" s="235">
        <v>-49.5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147</v>
      </c>
      <c r="AU132" s="241" t="s">
        <v>83</v>
      </c>
      <c r="AV132" s="13" t="s">
        <v>83</v>
      </c>
      <c r="AW132" s="13" t="s">
        <v>30</v>
      </c>
      <c r="AX132" s="13" t="s">
        <v>73</v>
      </c>
      <c r="AY132" s="241" t="s">
        <v>137</v>
      </c>
    </row>
    <row r="133" s="14" customFormat="1">
      <c r="A133" s="14"/>
      <c r="B133" s="242"/>
      <c r="C133" s="243"/>
      <c r="D133" s="232" t="s">
        <v>147</v>
      </c>
      <c r="E133" s="244" t="s">
        <v>1</v>
      </c>
      <c r="F133" s="245" t="s">
        <v>149</v>
      </c>
      <c r="G133" s="243"/>
      <c r="H133" s="246">
        <v>45.375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147</v>
      </c>
      <c r="AU133" s="252" t="s">
        <v>83</v>
      </c>
      <c r="AV133" s="14" t="s">
        <v>145</v>
      </c>
      <c r="AW133" s="14" t="s">
        <v>30</v>
      </c>
      <c r="AX133" s="14" t="s">
        <v>81</v>
      </c>
      <c r="AY133" s="252" t="s">
        <v>137</v>
      </c>
    </row>
    <row r="134" s="2" customFormat="1" ht="37.8" customHeight="1">
      <c r="A134" s="37"/>
      <c r="B134" s="38"/>
      <c r="C134" s="217" t="s">
        <v>163</v>
      </c>
      <c r="D134" s="217" t="s">
        <v>140</v>
      </c>
      <c r="E134" s="218" t="s">
        <v>249</v>
      </c>
      <c r="F134" s="219" t="s">
        <v>250</v>
      </c>
      <c r="G134" s="220" t="s">
        <v>215</v>
      </c>
      <c r="H134" s="221">
        <v>45.375</v>
      </c>
      <c r="I134" s="222"/>
      <c r="J134" s="223">
        <f>ROUND(I134*H134,2)</f>
        <v>0</v>
      </c>
      <c r="K134" s="219" t="s">
        <v>144</v>
      </c>
      <c r="L134" s="43"/>
      <c r="M134" s="224" t="s">
        <v>1</v>
      </c>
      <c r="N134" s="225" t="s">
        <v>38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145</v>
      </c>
      <c r="AT134" s="228" t="s">
        <v>140</v>
      </c>
      <c r="AU134" s="228" t="s">
        <v>83</v>
      </c>
      <c r="AY134" s="16" t="s">
        <v>137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81</v>
      </c>
      <c r="BK134" s="229">
        <f>ROUND(I134*H134,2)</f>
        <v>0</v>
      </c>
      <c r="BL134" s="16" t="s">
        <v>145</v>
      </c>
      <c r="BM134" s="228" t="s">
        <v>251</v>
      </c>
    </row>
    <row r="135" s="2" customFormat="1" ht="44.25" customHeight="1">
      <c r="A135" s="37"/>
      <c r="B135" s="38"/>
      <c r="C135" s="217" t="s">
        <v>166</v>
      </c>
      <c r="D135" s="217" t="s">
        <v>140</v>
      </c>
      <c r="E135" s="218" t="s">
        <v>253</v>
      </c>
      <c r="F135" s="219" t="s">
        <v>254</v>
      </c>
      <c r="G135" s="220" t="s">
        <v>245</v>
      </c>
      <c r="H135" s="221">
        <v>86.212999999999994</v>
      </c>
      <c r="I135" s="222"/>
      <c r="J135" s="223">
        <f>ROUND(I135*H135,2)</f>
        <v>0</v>
      </c>
      <c r="K135" s="219" t="s">
        <v>144</v>
      </c>
      <c r="L135" s="43"/>
      <c r="M135" s="224" t="s">
        <v>1</v>
      </c>
      <c r="N135" s="225" t="s">
        <v>38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145</v>
      </c>
      <c r="AT135" s="228" t="s">
        <v>140</v>
      </c>
      <c r="AU135" s="228" t="s">
        <v>83</v>
      </c>
      <c r="AY135" s="16" t="s">
        <v>137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81</v>
      </c>
      <c r="BK135" s="229">
        <f>ROUND(I135*H135,2)</f>
        <v>0</v>
      </c>
      <c r="BL135" s="16" t="s">
        <v>145</v>
      </c>
      <c r="BM135" s="228" t="s">
        <v>255</v>
      </c>
    </row>
    <row r="136" s="13" customFormat="1">
      <c r="A136" s="13"/>
      <c r="B136" s="230"/>
      <c r="C136" s="231"/>
      <c r="D136" s="232" t="s">
        <v>147</v>
      </c>
      <c r="E136" s="233" t="s">
        <v>1</v>
      </c>
      <c r="F136" s="234" t="s">
        <v>826</v>
      </c>
      <c r="G136" s="231"/>
      <c r="H136" s="235">
        <v>86.212999999999994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147</v>
      </c>
      <c r="AU136" s="241" t="s">
        <v>83</v>
      </c>
      <c r="AV136" s="13" t="s">
        <v>83</v>
      </c>
      <c r="AW136" s="13" t="s">
        <v>30</v>
      </c>
      <c r="AX136" s="13" t="s">
        <v>81</v>
      </c>
      <c r="AY136" s="241" t="s">
        <v>137</v>
      </c>
    </row>
    <row r="137" s="2" customFormat="1" ht="44.25" customHeight="1">
      <c r="A137" s="37"/>
      <c r="B137" s="38"/>
      <c r="C137" s="217" t="s">
        <v>170</v>
      </c>
      <c r="D137" s="217" t="s">
        <v>140</v>
      </c>
      <c r="E137" s="218" t="s">
        <v>716</v>
      </c>
      <c r="F137" s="219" t="s">
        <v>717</v>
      </c>
      <c r="G137" s="220" t="s">
        <v>215</v>
      </c>
      <c r="H137" s="221">
        <v>49.5</v>
      </c>
      <c r="I137" s="222"/>
      <c r="J137" s="223">
        <f>ROUND(I137*H137,2)</f>
        <v>0</v>
      </c>
      <c r="K137" s="219" t="s">
        <v>144</v>
      </c>
      <c r="L137" s="43"/>
      <c r="M137" s="224" t="s">
        <v>1</v>
      </c>
      <c r="N137" s="225" t="s">
        <v>38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145</v>
      </c>
      <c r="AT137" s="228" t="s">
        <v>140</v>
      </c>
      <c r="AU137" s="228" t="s">
        <v>83</v>
      </c>
      <c r="AY137" s="16" t="s">
        <v>137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81</v>
      </c>
      <c r="BK137" s="229">
        <f>ROUND(I137*H137,2)</f>
        <v>0</v>
      </c>
      <c r="BL137" s="16" t="s">
        <v>145</v>
      </c>
      <c r="BM137" s="228" t="s">
        <v>718</v>
      </c>
    </row>
    <row r="138" s="13" customFormat="1">
      <c r="A138" s="13"/>
      <c r="B138" s="230"/>
      <c r="C138" s="231"/>
      <c r="D138" s="232" t="s">
        <v>147</v>
      </c>
      <c r="E138" s="233" t="s">
        <v>1</v>
      </c>
      <c r="F138" s="234" t="s">
        <v>827</v>
      </c>
      <c r="G138" s="231"/>
      <c r="H138" s="235">
        <v>49.5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147</v>
      </c>
      <c r="AU138" s="241" t="s">
        <v>83</v>
      </c>
      <c r="AV138" s="13" t="s">
        <v>83</v>
      </c>
      <c r="AW138" s="13" t="s">
        <v>30</v>
      </c>
      <c r="AX138" s="13" t="s">
        <v>81</v>
      </c>
      <c r="AY138" s="241" t="s">
        <v>137</v>
      </c>
    </row>
    <row r="139" s="2" customFormat="1" ht="66.75" customHeight="1">
      <c r="A139" s="37"/>
      <c r="B139" s="38"/>
      <c r="C139" s="217" t="s">
        <v>176</v>
      </c>
      <c r="D139" s="217" t="s">
        <v>140</v>
      </c>
      <c r="E139" s="218" t="s">
        <v>720</v>
      </c>
      <c r="F139" s="219" t="s">
        <v>721</v>
      </c>
      <c r="G139" s="220" t="s">
        <v>215</v>
      </c>
      <c r="H139" s="221">
        <v>37.125</v>
      </c>
      <c r="I139" s="222"/>
      <c r="J139" s="223">
        <f>ROUND(I139*H139,2)</f>
        <v>0</v>
      </c>
      <c r="K139" s="219" t="s">
        <v>144</v>
      </c>
      <c r="L139" s="43"/>
      <c r="M139" s="224" t="s">
        <v>1</v>
      </c>
      <c r="N139" s="225" t="s">
        <v>38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145</v>
      </c>
      <c r="AT139" s="228" t="s">
        <v>140</v>
      </c>
      <c r="AU139" s="228" t="s">
        <v>83</v>
      </c>
      <c r="AY139" s="16" t="s">
        <v>137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81</v>
      </c>
      <c r="BK139" s="229">
        <f>ROUND(I139*H139,2)</f>
        <v>0</v>
      </c>
      <c r="BL139" s="16" t="s">
        <v>145</v>
      </c>
      <c r="BM139" s="228" t="s">
        <v>722</v>
      </c>
    </row>
    <row r="140" s="13" customFormat="1">
      <c r="A140" s="13"/>
      <c r="B140" s="230"/>
      <c r="C140" s="231"/>
      <c r="D140" s="232" t="s">
        <v>147</v>
      </c>
      <c r="E140" s="233" t="s">
        <v>1</v>
      </c>
      <c r="F140" s="234" t="s">
        <v>828</v>
      </c>
      <c r="G140" s="231"/>
      <c r="H140" s="235">
        <v>37.125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147</v>
      </c>
      <c r="AU140" s="241" t="s">
        <v>83</v>
      </c>
      <c r="AV140" s="13" t="s">
        <v>83</v>
      </c>
      <c r="AW140" s="13" t="s">
        <v>30</v>
      </c>
      <c r="AX140" s="13" t="s">
        <v>81</v>
      </c>
      <c r="AY140" s="241" t="s">
        <v>137</v>
      </c>
    </row>
    <row r="141" s="2" customFormat="1" ht="16.5" customHeight="1">
      <c r="A141" s="37"/>
      <c r="B141" s="38"/>
      <c r="C141" s="256" t="s">
        <v>226</v>
      </c>
      <c r="D141" s="256" t="s">
        <v>242</v>
      </c>
      <c r="E141" s="257" t="s">
        <v>724</v>
      </c>
      <c r="F141" s="258" t="s">
        <v>725</v>
      </c>
      <c r="G141" s="259" t="s">
        <v>245</v>
      </c>
      <c r="H141" s="260">
        <v>81.674999999999997</v>
      </c>
      <c r="I141" s="261"/>
      <c r="J141" s="262">
        <f>ROUND(I141*H141,2)</f>
        <v>0</v>
      </c>
      <c r="K141" s="258" t="s">
        <v>144</v>
      </c>
      <c r="L141" s="263"/>
      <c r="M141" s="264" t="s">
        <v>1</v>
      </c>
      <c r="N141" s="265" t="s">
        <v>38</v>
      </c>
      <c r="O141" s="90"/>
      <c r="P141" s="226">
        <f>O141*H141</f>
        <v>0</v>
      </c>
      <c r="Q141" s="226">
        <v>1</v>
      </c>
      <c r="R141" s="226">
        <f>Q141*H141</f>
        <v>81.674999999999997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176</v>
      </c>
      <c r="AT141" s="228" t="s">
        <v>242</v>
      </c>
      <c r="AU141" s="228" t="s">
        <v>83</v>
      </c>
      <c r="AY141" s="16" t="s">
        <v>137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81</v>
      </c>
      <c r="BK141" s="229">
        <f>ROUND(I141*H141,2)</f>
        <v>0</v>
      </c>
      <c r="BL141" s="16" t="s">
        <v>145</v>
      </c>
      <c r="BM141" s="228" t="s">
        <v>726</v>
      </c>
    </row>
    <row r="142" s="13" customFormat="1">
      <c r="A142" s="13"/>
      <c r="B142" s="230"/>
      <c r="C142" s="231"/>
      <c r="D142" s="232" t="s">
        <v>147</v>
      </c>
      <c r="E142" s="233" t="s">
        <v>1</v>
      </c>
      <c r="F142" s="234" t="s">
        <v>829</v>
      </c>
      <c r="G142" s="231"/>
      <c r="H142" s="235">
        <v>81.674999999999997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147</v>
      </c>
      <c r="AU142" s="241" t="s">
        <v>83</v>
      </c>
      <c r="AV142" s="13" t="s">
        <v>83</v>
      </c>
      <c r="AW142" s="13" t="s">
        <v>30</v>
      </c>
      <c r="AX142" s="13" t="s">
        <v>81</v>
      </c>
      <c r="AY142" s="241" t="s">
        <v>137</v>
      </c>
    </row>
    <row r="143" s="12" customFormat="1" ht="22.8" customHeight="1">
      <c r="A143" s="12"/>
      <c r="B143" s="201"/>
      <c r="C143" s="202"/>
      <c r="D143" s="203" t="s">
        <v>72</v>
      </c>
      <c r="E143" s="215" t="s">
        <v>145</v>
      </c>
      <c r="F143" s="215" t="s">
        <v>298</v>
      </c>
      <c r="G143" s="202"/>
      <c r="H143" s="202"/>
      <c r="I143" s="205"/>
      <c r="J143" s="216">
        <f>BK143</f>
        <v>0</v>
      </c>
      <c r="K143" s="202"/>
      <c r="L143" s="207"/>
      <c r="M143" s="208"/>
      <c r="N143" s="209"/>
      <c r="O143" s="209"/>
      <c r="P143" s="210">
        <f>SUM(P144:P145)</f>
        <v>0</v>
      </c>
      <c r="Q143" s="209"/>
      <c r="R143" s="210">
        <f>SUM(R144:R145)</f>
        <v>15.598852500000001</v>
      </c>
      <c r="S143" s="209"/>
      <c r="T143" s="211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81</v>
      </c>
      <c r="AT143" s="213" t="s">
        <v>72</v>
      </c>
      <c r="AU143" s="213" t="s">
        <v>81</v>
      </c>
      <c r="AY143" s="212" t="s">
        <v>137</v>
      </c>
      <c r="BK143" s="214">
        <f>SUM(BK144:BK145)</f>
        <v>0</v>
      </c>
    </row>
    <row r="144" s="2" customFormat="1" ht="33" customHeight="1">
      <c r="A144" s="37"/>
      <c r="B144" s="38"/>
      <c r="C144" s="217" t="s">
        <v>232</v>
      </c>
      <c r="D144" s="217" t="s">
        <v>140</v>
      </c>
      <c r="E144" s="218" t="s">
        <v>728</v>
      </c>
      <c r="F144" s="219" t="s">
        <v>729</v>
      </c>
      <c r="G144" s="220" t="s">
        <v>215</v>
      </c>
      <c r="H144" s="221">
        <v>8.25</v>
      </c>
      <c r="I144" s="222"/>
      <c r="J144" s="223">
        <f>ROUND(I144*H144,2)</f>
        <v>0</v>
      </c>
      <c r="K144" s="219" t="s">
        <v>144</v>
      </c>
      <c r="L144" s="43"/>
      <c r="M144" s="224" t="s">
        <v>1</v>
      </c>
      <c r="N144" s="225" t="s">
        <v>38</v>
      </c>
      <c r="O144" s="90"/>
      <c r="P144" s="226">
        <f>O144*H144</f>
        <v>0</v>
      </c>
      <c r="Q144" s="226">
        <v>1.8907700000000001</v>
      </c>
      <c r="R144" s="226">
        <f>Q144*H144</f>
        <v>15.598852500000001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145</v>
      </c>
      <c r="AT144" s="228" t="s">
        <v>140</v>
      </c>
      <c r="AU144" s="228" t="s">
        <v>83</v>
      </c>
      <c r="AY144" s="16" t="s">
        <v>137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81</v>
      </c>
      <c r="BK144" s="229">
        <f>ROUND(I144*H144,2)</f>
        <v>0</v>
      </c>
      <c r="BL144" s="16" t="s">
        <v>145</v>
      </c>
      <c r="BM144" s="228" t="s">
        <v>730</v>
      </c>
    </row>
    <row r="145" s="13" customFormat="1">
      <c r="A145" s="13"/>
      <c r="B145" s="230"/>
      <c r="C145" s="231"/>
      <c r="D145" s="232" t="s">
        <v>147</v>
      </c>
      <c r="E145" s="233" t="s">
        <v>1</v>
      </c>
      <c r="F145" s="234" t="s">
        <v>830</v>
      </c>
      <c r="G145" s="231"/>
      <c r="H145" s="235">
        <v>8.25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147</v>
      </c>
      <c r="AU145" s="241" t="s">
        <v>83</v>
      </c>
      <c r="AV145" s="13" t="s">
        <v>83</v>
      </c>
      <c r="AW145" s="13" t="s">
        <v>30</v>
      </c>
      <c r="AX145" s="13" t="s">
        <v>81</v>
      </c>
      <c r="AY145" s="241" t="s">
        <v>137</v>
      </c>
    </row>
    <row r="146" s="12" customFormat="1" ht="22.8" customHeight="1">
      <c r="A146" s="12"/>
      <c r="B146" s="201"/>
      <c r="C146" s="202"/>
      <c r="D146" s="203" t="s">
        <v>72</v>
      </c>
      <c r="E146" s="215" t="s">
        <v>176</v>
      </c>
      <c r="F146" s="215" t="s">
        <v>732</v>
      </c>
      <c r="G146" s="202"/>
      <c r="H146" s="202"/>
      <c r="I146" s="205"/>
      <c r="J146" s="216">
        <f>BK146</f>
        <v>0</v>
      </c>
      <c r="K146" s="202"/>
      <c r="L146" s="207"/>
      <c r="M146" s="208"/>
      <c r="N146" s="209"/>
      <c r="O146" s="209"/>
      <c r="P146" s="210">
        <f>SUM(P147:P172)</f>
        <v>0</v>
      </c>
      <c r="Q146" s="209"/>
      <c r="R146" s="210">
        <f>SUM(R147:R172)</f>
        <v>17.089942499999999</v>
      </c>
      <c r="S146" s="209"/>
      <c r="T146" s="211">
        <f>SUM(T147:T172)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2" t="s">
        <v>81</v>
      </c>
      <c r="AT146" s="213" t="s">
        <v>72</v>
      </c>
      <c r="AU146" s="213" t="s">
        <v>81</v>
      </c>
      <c r="AY146" s="212" t="s">
        <v>137</v>
      </c>
      <c r="BK146" s="214">
        <f>SUM(BK147:BK172)</f>
        <v>0</v>
      </c>
    </row>
    <row r="147" s="2" customFormat="1" ht="24.15" customHeight="1">
      <c r="A147" s="37"/>
      <c r="B147" s="38"/>
      <c r="C147" s="217" t="s">
        <v>237</v>
      </c>
      <c r="D147" s="217" t="s">
        <v>140</v>
      </c>
      <c r="E147" s="218" t="s">
        <v>733</v>
      </c>
      <c r="F147" s="219" t="s">
        <v>734</v>
      </c>
      <c r="G147" s="220" t="s">
        <v>207</v>
      </c>
      <c r="H147" s="221">
        <v>75</v>
      </c>
      <c r="I147" s="222"/>
      <c r="J147" s="223">
        <f>ROUND(I147*H147,2)</f>
        <v>0</v>
      </c>
      <c r="K147" s="219" t="s">
        <v>144</v>
      </c>
      <c r="L147" s="43"/>
      <c r="M147" s="224" t="s">
        <v>1</v>
      </c>
      <c r="N147" s="225" t="s">
        <v>38</v>
      </c>
      <c r="O147" s="90"/>
      <c r="P147" s="226">
        <f>O147*H147</f>
        <v>0</v>
      </c>
      <c r="Q147" s="226">
        <v>1.0000000000000001E-05</v>
      </c>
      <c r="R147" s="226">
        <f>Q147*H147</f>
        <v>0.00075000000000000002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145</v>
      </c>
      <c r="AT147" s="228" t="s">
        <v>140</v>
      </c>
      <c r="AU147" s="228" t="s">
        <v>83</v>
      </c>
      <c r="AY147" s="16" t="s">
        <v>137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81</v>
      </c>
      <c r="BK147" s="229">
        <f>ROUND(I147*H147,2)</f>
        <v>0</v>
      </c>
      <c r="BL147" s="16" t="s">
        <v>145</v>
      </c>
      <c r="BM147" s="228" t="s">
        <v>735</v>
      </c>
    </row>
    <row r="148" s="13" customFormat="1">
      <c r="A148" s="13"/>
      <c r="B148" s="230"/>
      <c r="C148" s="231"/>
      <c r="D148" s="232" t="s">
        <v>147</v>
      </c>
      <c r="E148" s="233" t="s">
        <v>1</v>
      </c>
      <c r="F148" s="234" t="s">
        <v>831</v>
      </c>
      <c r="G148" s="231"/>
      <c r="H148" s="235">
        <v>75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147</v>
      </c>
      <c r="AU148" s="241" t="s">
        <v>83</v>
      </c>
      <c r="AV148" s="13" t="s">
        <v>83</v>
      </c>
      <c r="AW148" s="13" t="s">
        <v>30</v>
      </c>
      <c r="AX148" s="13" t="s">
        <v>81</v>
      </c>
      <c r="AY148" s="241" t="s">
        <v>137</v>
      </c>
    </row>
    <row r="149" s="2" customFormat="1" ht="24.15" customHeight="1">
      <c r="A149" s="37"/>
      <c r="B149" s="38"/>
      <c r="C149" s="256" t="s">
        <v>8</v>
      </c>
      <c r="D149" s="256" t="s">
        <v>242</v>
      </c>
      <c r="E149" s="257" t="s">
        <v>736</v>
      </c>
      <c r="F149" s="258" t="s">
        <v>737</v>
      </c>
      <c r="G149" s="259" t="s">
        <v>416</v>
      </c>
      <c r="H149" s="260">
        <v>78.75</v>
      </c>
      <c r="I149" s="261"/>
      <c r="J149" s="262">
        <f>ROUND(I149*H149,2)</f>
        <v>0</v>
      </c>
      <c r="K149" s="258" t="s">
        <v>1</v>
      </c>
      <c r="L149" s="263"/>
      <c r="M149" s="264" t="s">
        <v>1</v>
      </c>
      <c r="N149" s="265" t="s">
        <v>38</v>
      </c>
      <c r="O149" s="90"/>
      <c r="P149" s="226">
        <f>O149*H149</f>
        <v>0</v>
      </c>
      <c r="Q149" s="226">
        <v>0.0026700000000000001</v>
      </c>
      <c r="R149" s="226">
        <f>Q149*H149</f>
        <v>0.21026250000000002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176</v>
      </c>
      <c r="AT149" s="228" t="s">
        <v>242</v>
      </c>
      <c r="AU149" s="228" t="s">
        <v>83</v>
      </c>
      <c r="AY149" s="16" t="s">
        <v>137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81</v>
      </c>
      <c r="BK149" s="229">
        <f>ROUND(I149*H149,2)</f>
        <v>0</v>
      </c>
      <c r="BL149" s="16" t="s">
        <v>145</v>
      </c>
      <c r="BM149" s="228" t="s">
        <v>738</v>
      </c>
    </row>
    <row r="150" s="13" customFormat="1">
      <c r="A150" s="13"/>
      <c r="B150" s="230"/>
      <c r="C150" s="231"/>
      <c r="D150" s="232" t="s">
        <v>147</v>
      </c>
      <c r="E150" s="233" t="s">
        <v>1</v>
      </c>
      <c r="F150" s="234" t="s">
        <v>832</v>
      </c>
      <c r="G150" s="231"/>
      <c r="H150" s="235">
        <v>78.75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147</v>
      </c>
      <c r="AU150" s="241" t="s">
        <v>83</v>
      </c>
      <c r="AV150" s="13" t="s">
        <v>83</v>
      </c>
      <c r="AW150" s="13" t="s">
        <v>30</v>
      </c>
      <c r="AX150" s="13" t="s">
        <v>81</v>
      </c>
      <c r="AY150" s="241" t="s">
        <v>137</v>
      </c>
    </row>
    <row r="151" s="2" customFormat="1" ht="44.25" customHeight="1">
      <c r="A151" s="37"/>
      <c r="B151" s="38"/>
      <c r="C151" s="217" t="s">
        <v>248</v>
      </c>
      <c r="D151" s="217" t="s">
        <v>140</v>
      </c>
      <c r="E151" s="218" t="s">
        <v>740</v>
      </c>
      <c r="F151" s="219" t="s">
        <v>741</v>
      </c>
      <c r="G151" s="220" t="s">
        <v>416</v>
      </c>
      <c r="H151" s="221">
        <v>28</v>
      </c>
      <c r="I151" s="222"/>
      <c r="J151" s="223">
        <f>ROUND(I151*H151,2)</f>
        <v>0</v>
      </c>
      <c r="K151" s="219" t="s">
        <v>144</v>
      </c>
      <c r="L151" s="43"/>
      <c r="M151" s="224" t="s">
        <v>1</v>
      </c>
      <c r="N151" s="225" t="s">
        <v>38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145</v>
      </c>
      <c r="AT151" s="228" t="s">
        <v>140</v>
      </c>
      <c r="AU151" s="228" t="s">
        <v>83</v>
      </c>
      <c r="AY151" s="16" t="s">
        <v>137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81</v>
      </c>
      <c r="BK151" s="229">
        <f>ROUND(I151*H151,2)</f>
        <v>0</v>
      </c>
      <c r="BL151" s="16" t="s">
        <v>145</v>
      </c>
      <c r="BM151" s="228" t="s">
        <v>742</v>
      </c>
    </row>
    <row r="152" s="13" customFormat="1">
      <c r="A152" s="13"/>
      <c r="B152" s="230"/>
      <c r="C152" s="231"/>
      <c r="D152" s="232" t="s">
        <v>147</v>
      </c>
      <c r="E152" s="233" t="s">
        <v>1</v>
      </c>
      <c r="F152" s="234" t="s">
        <v>833</v>
      </c>
      <c r="G152" s="231"/>
      <c r="H152" s="235">
        <v>28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147</v>
      </c>
      <c r="AU152" s="241" t="s">
        <v>83</v>
      </c>
      <c r="AV152" s="13" t="s">
        <v>83</v>
      </c>
      <c r="AW152" s="13" t="s">
        <v>30</v>
      </c>
      <c r="AX152" s="13" t="s">
        <v>81</v>
      </c>
      <c r="AY152" s="241" t="s">
        <v>137</v>
      </c>
    </row>
    <row r="153" s="2" customFormat="1" ht="16.5" customHeight="1">
      <c r="A153" s="37"/>
      <c r="B153" s="38"/>
      <c r="C153" s="256" t="s">
        <v>252</v>
      </c>
      <c r="D153" s="256" t="s">
        <v>242</v>
      </c>
      <c r="E153" s="257" t="s">
        <v>744</v>
      </c>
      <c r="F153" s="258" t="s">
        <v>745</v>
      </c>
      <c r="G153" s="259" t="s">
        <v>416</v>
      </c>
      <c r="H153" s="260">
        <v>14</v>
      </c>
      <c r="I153" s="261"/>
      <c r="J153" s="262">
        <f>ROUND(I153*H153,2)</f>
        <v>0</v>
      </c>
      <c r="K153" s="258" t="s">
        <v>144</v>
      </c>
      <c r="L153" s="263"/>
      <c r="M153" s="264" t="s">
        <v>1</v>
      </c>
      <c r="N153" s="265" t="s">
        <v>38</v>
      </c>
      <c r="O153" s="90"/>
      <c r="P153" s="226">
        <f>O153*H153</f>
        <v>0</v>
      </c>
      <c r="Q153" s="226">
        <v>0.00064000000000000005</v>
      </c>
      <c r="R153" s="226">
        <f>Q153*H153</f>
        <v>0.008960000000000001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176</v>
      </c>
      <c r="AT153" s="228" t="s">
        <v>242</v>
      </c>
      <c r="AU153" s="228" t="s">
        <v>83</v>
      </c>
      <c r="AY153" s="16" t="s">
        <v>137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81</v>
      </c>
      <c r="BK153" s="229">
        <f>ROUND(I153*H153,2)</f>
        <v>0</v>
      </c>
      <c r="BL153" s="16" t="s">
        <v>145</v>
      </c>
      <c r="BM153" s="228" t="s">
        <v>746</v>
      </c>
    </row>
    <row r="154" s="2" customFormat="1" ht="16.5" customHeight="1">
      <c r="A154" s="37"/>
      <c r="B154" s="38"/>
      <c r="C154" s="256" t="s">
        <v>257</v>
      </c>
      <c r="D154" s="256" t="s">
        <v>242</v>
      </c>
      <c r="E154" s="257" t="s">
        <v>747</v>
      </c>
      <c r="F154" s="258" t="s">
        <v>748</v>
      </c>
      <c r="G154" s="259" t="s">
        <v>416</v>
      </c>
      <c r="H154" s="260">
        <v>14</v>
      </c>
      <c r="I154" s="261"/>
      <c r="J154" s="262">
        <f>ROUND(I154*H154,2)</f>
        <v>0</v>
      </c>
      <c r="K154" s="258" t="s">
        <v>144</v>
      </c>
      <c r="L154" s="263"/>
      <c r="M154" s="264" t="s">
        <v>1</v>
      </c>
      <c r="N154" s="265" t="s">
        <v>38</v>
      </c>
      <c r="O154" s="90"/>
      <c r="P154" s="226">
        <f>O154*H154</f>
        <v>0</v>
      </c>
      <c r="Q154" s="226">
        <v>0.00064999999999999997</v>
      </c>
      <c r="R154" s="226">
        <f>Q154*H154</f>
        <v>0.0091000000000000004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176</v>
      </c>
      <c r="AT154" s="228" t="s">
        <v>242</v>
      </c>
      <c r="AU154" s="228" t="s">
        <v>83</v>
      </c>
      <c r="AY154" s="16" t="s">
        <v>137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81</v>
      </c>
      <c r="BK154" s="229">
        <f>ROUND(I154*H154,2)</f>
        <v>0</v>
      </c>
      <c r="BL154" s="16" t="s">
        <v>145</v>
      </c>
      <c r="BM154" s="228" t="s">
        <v>749</v>
      </c>
    </row>
    <row r="155" s="2" customFormat="1" ht="37.8" customHeight="1">
      <c r="A155" s="37"/>
      <c r="B155" s="38"/>
      <c r="C155" s="217" t="s">
        <v>265</v>
      </c>
      <c r="D155" s="217" t="s">
        <v>140</v>
      </c>
      <c r="E155" s="218" t="s">
        <v>750</v>
      </c>
      <c r="F155" s="219" t="s">
        <v>751</v>
      </c>
      <c r="G155" s="220" t="s">
        <v>416</v>
      </c>
      <c r="H155" s="221">
        <v>14</v>
      </c>
      <c r="I155" s="222"/>
      <c r="J155" s="223">
        <f>ROUND(I155*H155,2)</f>
        <v>0</v>
      </c>
      <c r="K155" s="219" t="s">
        <v>144</v>
      </c>
      <c r="L155" s="43"/>
      <c r="M155" s="224" t="s">
        <v>1</v>
      </c>
      <c r="N155" s="225" t="s">
        <v>38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145</v>
      </c>
      <c r="AT155" s="228" t="s">
        <v>140</v>
      </c>
      <c r="AU155" s="228" t="s">
        <v>83</v>
      </c>
      <c r="AY155" s="16" t="s">
        <v>137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81</v>
      </c>
      <c r="BK155" s="229">
        <f>ROUND(I155*H155,2)</f>
        <v>0</v>
      </c>
      <c r="BL155" s="16" t="s">
        <v>145</v>
      </c>
      <c r="BM155" s="228" t="s">
        <v>752</v>
      </c>
    </row>
    <row r="156" s="13" customFormat="1">
      <c r="A156" s="13"/>
      <c r="B156" s="230"/>
      <c r="C156" s="231"/>
      <c r="D156" s="232" t="s">
        <v>147</v>
      </c>
      <c r="E156" s="233" t="s">
        <v>1</v>
      </c>
      <c r="F156" s="234" t="s">
        <v>252</v>
      </c>
      <c r="G156" s="231"/>
      <c r="H156" s="235">
        <v>14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147</v>
      </c>
      <c r="AU156" s="241" t="s">
        <v>83</v>
      </c>
      <c r="AV156" s="13" t="s">
        <v>83</v>
      </c>
      <c r="AW156" s="13" t="s">
        <v>30</v>
      </c>
      <c r="AX156" s="13" t="s">
        <v>81</v>
      </c>
      <c r="AY156" s="241" t="s">
        <v>137</v>
      </c>
    </row>
    <row r="157" s="2" customFormat="1" ht="24.15" customHeight="1">
      <c r="A157" s="37"/>
      <c r="B157" s="38"/>
      <c r="C157" s="256" t="s">
        <v>270</v>
      </c>
      <c r="D157" s="256" t="s">
        <v>242</v>
      </c>
      <c r="E157" s="257" t="s">
        <v>753</v>
      </c>
      <c r="F157" s="258" t="s">
        <v>754</v>
      </c>
      <c r="G157" s="259" t="s">
        <v>416</v>
      </c>
      <c r="H157" s="260">
        <v>14</v>
      </c>
      <c r="I157" s="261"/>
      <c r="J157" s="262">
        <f>ROUND(I157*H157,2)</f>
        <v>0</v>
      </c>
      <c r="K157" s="258" t="s">
        <v>144</v>
      </c>
      <c r="L157" s="263"/>
      <c r="M157" s="264" t="s">
        <v>1</v>
      </c>
      <c r="N157" s="265" t="s">
        <v>38</v>
      </c>
      <c r="O157" s="90"/>
      <c r="P157" s="226">
        <f>O157*H157</f>
        <v>0</v>
      </c>
      <c r="Q157" s="226">
        <v>0.00123</v>
      </c>
      <c r="R157" s="226">
        <f>Q157*H157</f>
        <v>0.017219999999999999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176</v>
      </c>
      <c r="AT157" s="228" t="s">
        <v>242</v>
      </c>
      <c r="AU157" s="228" t="s">
        <v>83</v>
      </c>
      <c r="AY157" s="16" t="s">
        <v>137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81</v>
      </c>
      <c r="BK157" s="229">
        <f>ROUND(I157*H157,2)</f>
        <v>0</v>
      </c>
      <c r="BL157" s="16" t="s">
        <v>145</v>
      </c>
      <c r="BM157" s="228" t="s">
        <v>755</v>
      </c>
    </row>
    <row r="158" s="2" customFormat="1" ht="16.5" customHeight="1">
      <c r="A158" s="37"/>
      <c r="B158" s="38"/>
      <c r="C158" s="217" t="s">
        <v>274</v>
      </c>
      <c r="D158" s="217" t="s">
        <v>140</v>
      </c>
      <c r="E158" s="218" t="s">
        <v>756</v>
      </c>
      <c r="F158" s="219" t="s">
        <v>757</v>
      </c>
      <c r="G158" s="220" t="s">
        <v>416</v>
      </c>
      <c r="H158" s="221">
        <v>14</v>
      </c>
      <c r="I158" s="222"/>
      <c r="J158" s="223">
        <f>ROUND(I158*H158,2)</f>
        <v>0</v>
      </c>
      <c r="K158" s="219" t="s">
        <v>1</v>
      </c>
      <c r="L158" s="43"/>
      <c r="M158" s="224" t="s">
        <v>1</v>
      </c>
      <c r="N158" s="225" t="s">
        <v>38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145</v>
      </c>
      <c r="AT158" s="228" t="s">
        <v>140</v>
      </c>
      <c r="AU158" s="228" t="s">
        <v>83</v>
      </c>
      <c r="AY158" s="16" t="s">
        <v>137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81</v>
      </c>
      <c r="BK158" s="229">
        <f>ROUND(I158*H158,2)</f>
        <v>0</v>
      </c>
      <c r="BL158" s="16" t="s">
        <v>145</v>
      </c>
      <c r="BM158" s="228" t="s">
        <v>758</v>
      </c>
    </row>
    <row r="159" s="13" customFormat="1">
      <c r="A159" s="13"/>
      <c r="B159" s="230"/>
      <c r="C159" s="231"/>
      <c r="D159" s="232" t="s">
        <v>147</v>
      </c>
      <c r="E159" s="233" t="s">
        <v>1</v>
      </c>
      <c r="F159" s="234" t="s">
        <v>252</v>
      </c>
      <c r="G159" s="231"/>
      <c r="H159" s="235">
        <v>14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147</v>
      </c>
      <c r="AU159" s="241" t="s">
        <v>83</v>
      </c>
      <c r="AV159" s="13" t="s">
        <v>83</v>
      </c>
      <c r="AW159" s="13" t="s">
        <v>30</v>
      </c>
      <c r="AX159" s="13" t="s">
        <v>81</v>
      </c>
      <c r="AY159" s="241" t="s">
        <v>137</v>
      </c>
    </row>
    <row r="160" s="2" customFormat="1" ht="24.15" customHeight="1">
      <c r="A160" s="37"/>
      <c r="B160" s="38"/>
      <c r="C160" s="217" t="s">
        <v>280</v>
      </c>
      <c r="D160" s="217" t="s">
        <v>140</v>
      </c>
      <c r="E160" s="218" t="s">
        <v>759</v>
      </c>
      <c r="F160" s="219" t="s">
        <v>760</v>
      </c>
      <c r="G160" s="220" t="s">
        <v>416</v>
      </c>
      <c r="H160" s="221">
        <v>10</v>
      </c>
      <c r="I160" s="222"/>
      <c r="J160" s="223">
        <f>ROUND(I160*H160,2)</f>
        <v>0</v>
      </c>
      <c r="K160" s="219" t="s">
        <v>144</v>
      </c>
      <c r="L160" s="43"/>
      <c r="M160" s="224" t="s">
        <v>1</v>
      </c>
      <c r="N160" s="225" t="s">
        <v>38</v>
      </c>
      <c r="O160" s="90"/>
      <c r="P160" s="226">
        <f>O160*H160</f>
        <v>0</v>
      </c>
      <c r="Q160" s="226">
        <v>0.34089999999999998</v>
      </c>
      <c r="R160" s="226">
        <f>Q160*H160</f>
        <v>3.4089999999999998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145</v>
      </c>
      <c r="AT160" s="228" t="s">
        <v>140</v>
      </c>
      <c r="AU160" s="228" t="s">
        <v>83</v>
      </c>
      <c r="AY160" s="16" t="s">
        <v>137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81</v>
      </c>
      <c r="BK160" s="229">
        <f>ROUND(I160*H160,2)</f>
        <v>0</v>
      </c>
      <c r="BL160" s="16" t="s">
        <v>145</v>
      </c>
      <c r="BM160" s="228" t="s">
        <v>761</v>
      </c>
    </row>
    <row r="161" s="13" customFormat="1">
      <c r="A161" s="13"/>
      <c r="B161" s="230"/>
      <c r="C161" s="231"/>
      <c r="D161" s="232" t="s">
        <v>147</v>
      </c>
      <c r="E161" s="233" t="s">
        <v>1</v>
      </c>
      <c r="F161" s="234" t="s">
        <v>232</v>
      </c>
      <c r="G161" s="231"/>
      <c r="H161" s="235">
        <v>10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147</v>
      </c>
      <c r="AU161" s="241" t="s">
        <v>83</v>
      </c>
      <c r="AV161" s="13" t="s">
        <v>83</v>
      </c>
      <c r="AW161" s="13" t="s">
        <v>30</v>
      </c>
      <c r="AX161" s="13" t="s">
        <v>81</v>
      </c>
      <c r="AY161" s="241" t="s">
        <v>137</v>
      </c>
    </row>
    <row r="162" s="2" customFormat="1" ht="24.15" customHeight="1">
      <c r="A162" s="37"/>
      <c r="B162" s="38"/>
      <c r="C162" s="256" t="s">
        <v>285</v>
      </c>
      <c r="D162" s="256" t="s">
        <v>242</v>
      </c>
      <c r="E162" s="257" t="s">
        <v>762</v>
      </c>
      <c r="F162" s="258" t="s">
        <v>763</v>
      </c>
      <c r="G162" s="259" t="s">
        <v>416</v>
      </c>
      <c r="H162" s="260">
        <v>10</v>
      </c>
      <c r="I162" s="261"/>
      <c r="J162" s="262">
        <f>ROUND(I162*H162,2)</f>
        <v>0</v>
      </c>
      <c r="K162" s="258" t="s">
        <v>144</v>
      </c>
      <c r="L162" s="263"/>
      <c r="M162" s="264" t="s">
        <v>1</v>
      </c>
      <c r="N162" s="265" t="s">
        <v>38</v>
      </c>
      <c r="O162" s="90"/>
      <c r="P162" s="226">
        <f>O162*H162</f>
        <v>0</v>
      </c>
      <c r="Q162" s="226">
        <v>0.071999999999999995</v>
      </c>
      <c r="R162" s="226">
        <f>Q162*H162</f>
        <v>0.71999999999999997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176</v>
      </c>
      <c r="AT162" s="228" t="s">
        <v>242</v>
      </c>
      <c r="AU162" s="228" t="s">
        <v>83</v>
      </c>
      <c r="AY162" s="16" t="s">
        <v>137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81</v>
      </c>
      <c r="BK162" s="229">
        <f>ROUND(I162*H162,2)</f>
        <v>0</v>
      </c>
      <c r="BL162" s="16" t="s">
        <v>145</v>
      </c>
      <c r="BM162" s="228" t="s">
        <v>764</v>
      </c>
    </row>
    <row r="163" s="2" customFormat="1" ht="24.15" customHeight="1">
      <c r="A163" s="37"/>
      <c r="B163" s="38"/>
      <c r="C163" s="256" t="s">
        <v>7</v>
      </c>
      <c r="D163" s="256" t="s">
        <v>242</v>
      </c>
      <c r="E163" s="257" t="s">
        <v>765</v>
      </c>
      <c r="F163" s="258" t="s">
        <v>766</v>
      </c>
      <c r="G163" s="259" t="s">
        <v>416</v>
      </c>
      <c r="H163" s="260">
        <v>10</v>
      </c>
      <c r="I163" s="261"/>
      <c r="J163" s="262">
        <f>ROUND(I163*H163,2)</f>
        <v>0</v>
      </c>
      <c r="K163" s="258" t="s">
        <v>144</v>
      </c>
      <c r="L163" s="263"/>
      <c r="M163" s="264" t="s">
        <v>1</v>
      </c>
      <c r="N163" s="265" t="s">
        <v>38</v>
      </c>
      <c r="O163" s="90"/>
      <c r="P163" s="226">
        <f>O163*H163</f>
        <v>0</v>
      </c>
      <c r="Q163" s="226">
        <v>0.080000000000000002</v>
      </c>
      <c r="R163" s="226">
        <f>Q163*H163</f>
        <v>0.80000000000000004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176</v>
      </c>
      <c r="AT163" s="228" t="s">
        <v>242</v>
      </c>
      <c r="AU163" s="228" t="s">
        <v>83</v>
      </c>
      <c r="AY163" s="16" t="s">
        <v>137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81</v>
      </c>
      <c r="BK163" s="229">
        <f>ROUND(I163*H163,2)</f>
        <v>0</v>
      </c>
      <c r="BL163" s="16" t="s">
        <v>145</v>
      </c>
      <c r="BM163" s="228" t="s">
        <v>767</v>
      </c>
    </row>
    <row r="164" s="2" customFormat="1" ht="21.75" customHeight="1">
      <c r="A164" s="37"/>
      <c r="B164" s="38"/>
      <c r="C164" s="256" t="s">
        <v>293</v>
      </c>
      <c r="D164" s="256" t="s">
        <v>242</v>
      </c>
      <c r="E164" s="257" t="s">
        <v>768</v>
      </c>
      <c r="F164" s="258" t="s">
        <v>769</v>
      </c>
      <c r="G164" s="259" t="s">
        <v>416</v>
      </c>
      <c r="H164" s="260">
        <v>10</v>
      </c>
      <c r="I164" s="261"/>
      <c r="J164" s="262">
        <f>ROUND(I164*H164,2)</f>
        <v>0</v>
      </c>
      <c r="K164" s="258" t="s">
        <v>144</v>
      </c>
      <c r="L164" s="263"/>
      <c r="M164" s="264" t="s">
        <v>1</v>
      </c>
      <c r="N164" s="265" t="s">
        <v>38</v>
      </c>
      <c r="O164" s="90"/>
      <c r="P164" s="226">
        <f>O164*H164</f>
        <v>0</v>
      </c>
      <c r="Q164" s="226">
        <v>0.040000000000000001</v>
      </c>
      <c r="R164" s="226">
        <f>Q164*H164</f>
        <v>0.40000000000000002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176</v>
      </c>
      <c r="AT164" s="228" t="s">
        <v>242</v>
      </c>
      <c r="AU164" s="228" t="s">
        <v>83</v>
      </c>
      <c r="AY164" s="16" t="s">
        <v>137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81</v>
      </c>
      <c r="BK164" s="229">
        <f>ROUND(I164*H164,2)</f>
        <v>0</v>
      </c>
      <c r="BL164" s="16" t="s">
        <v>145</v>
      </c>
      <c r="BM164" s="228" t="s">
        <v>770</v>
      </c>
    </row>
    <row r="165" s="2" customFormat="1" ht="24.15" customHeight="1">
      <c r="A165" s="37"/>
      <c r="B165" s="38"/>
      <c r="C165" s="256" t="s">
        <v>299</v>
      </c>
      <c r="D165" s="256" t="s">
        <v>242</v>
      </c>
      <c r="E165" s="257" t="s">
        <v>771</v>
      </c>
      <c r="F165" s="258" t="s">
        <v>772</v>
      </c>
      <c r="G165" s="259" t="s">
        <v>416</v>
      </c>
      <c r="H165" s="260">
        <v>10</v>
      </c>
      <c r="I165" s="261"/>
      <c r="J165" s="262">
        <f>ROUND(I165*H165,2)</f>
        <v>0</v>
      </c>
      <c r="K165" s="258" t="s">
        <v>144</v>
      </c>
      <c r="L165" s="263"/>
      <c r="M165" s="264" t="s">
        <v>1</v>
      </c>
      <c r="N165" s="265" t="s">
        <v>38</v>
      </c>
      <c r="O165" s="90"/>
      <c r="P165" s="226">
        <f>O165*H165</f>
        <v>0</v>
      </c>
      <c r="Q165" s="226">
        <v>0.040000000000000001</v>
      </c>
      <c r="R165" s="226">
        <f>Q165*H165</f>
        <v>0.40000000000000002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176</v>
      </c>
      <c r="AT165" s="228" t="s">
        <v>242</v>
      </c>
      <c r="AU165" s="228" t="s">
        <v>83</v>
      </c>
      <c r="AY165" s="16" t="s">
        <v>137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81</v>
      </c>
      <c r="BK165" s="229">
        <f>ROUND(I165*H165,2)</f>
        <v>0</v>
      </c>
      <c r="BL165" s="16" t="s">
        <v>145</v>
      </c>
      <c r="BM165" s="228" t="s">
        <v>773</v>
      </c>
    </row>
    <row r="166" s="2" customFormat="1" ht="24.15" customHeight="1">
      <c r="A166" s="37"/>
      <c r="B166" s="38"/>
      <c r="C166" s="256" t="s">
        <v>303</v>
      </c>
      <c r="D166" s="256" t="s">
        <v>242</v>
      </c>
      <c r="E166" s="257" t="s">
        <v>774</v>
      </c>
      <c r="F166" s="258" t="s">
        <v>775</v>
      </c>
      <c r="G166" s="259" t="s">
        <v>416</v>
      </c>
      <c r="H166" s="260">
        <v>10</v>
      </c>
      <c r="I166" s="261"/>
      <c r="J166" s="262">
        <f>ROUND(I166*H166,2)</f>
        <v>0</v>
      </c>
      <c r="K166" s="258" t="s">
        <v>144</v>
      </c>
      <c r="L166" s="263"/>
      <c r="M166" s="264" t="s">
        <v>1</v>
      </c>
      <c r="N166" s="265" t="s">
        <v>38</v>
      </c>
      <c r="O166" s="90"/>
      <c r="P166" s="226">
        <f>O166*H166</f>
        <v>0</v>
      </c>
      <c r="Q166" s="226">
        <v>0.027</v>
      </c>
      <c r="R166" s="226">
        <f>Q166*H166</f>
        <v>0.27000000000000002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176</v>
      </c>
      <c r="AT166" s="228" t="s">
        <v>242</v>
      </c>
      <c r="AU166" s="228" t="s">
        <v>83</v>
      </c>
      <c r="AY166" s="16" t="s">
        <v>137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81</v>
      </c>
      <c r="BK166" s="229">
        <f>ROUND(I166*H166,2)</f>
        <v>0</v>
      </c>
      <c r="BL166" s="16" t="s">
        <v>145</v>
      </c>
      <c r="BM166" s="228" t="s">
        <v>776</v>
      </c>
    </row>
    <row r="167" s="2" customFormat="1" ht="24.15" customHeight="1">
      <c r="A167" s="37"/>
      <c r="B167" s="38"/>
      <c r="C167" s="256" t="s">
        <v>309</v>
      </c>
      <c r="D167" s="256" t="s">
        <v>242</v>
      </c>
      <c r="E167" s="257" t="s">
        <v>777</v>
      </c>
      <c r="F167" s="258" t="s">
        <v>778</v>
      </c>
      <c r="G167" s="259" t="s">
        <v>416</v>
      </c>
      <c r="H167" s="260">
        <v>10</v>
      </c>
      <c r="I167" s="261"/>
      <c r="J167" s="262">
        <f>ROUND(I167*H167,2)</f>
        <v>0</v>
      </c>
      <c r="K167" s="258" t="s">
        <v>144</v>
      </c>
      <c r="L167" s="263"/>
      <c r="M167" s="264" t="s">
        <v>1</v>
      </c>
      <c r="N167" s="265" t="s">
        <v>38</v>
      </c>
      <c r="O167" s="90"/>
      <c r="P167" s="226">
        <f>O167*H167</f>
        <v>0</v>
      </c>
      <c r="Q167" s="226">
        <v>0.0040000000000000001</v>
      </c>
      <c r="R167" s="226">
        <f>Q167*H167</f>
        <v>0.040000000000000001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176</v>
      </c>
      <c r="AT167" s="228" t="s">
        <v>242</v>
      </c>
      <c r="AU167" s="228" t="s">
        <v>83</v>
      </c>
      <c r="AY167" s="16" t="s">
        <v>137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81</v>
      </c>
      <c r="BK167" s="229">
        <f>ROUND(I167*H167,2)</f>
        <v>0</v>
      </c>
      <c r="BL167" s="16" t="s">
        <v>145</v>
      </c>
      <c r="BM167" s="228" t="s">
        <v>779</v>
      </c>
    </row>
    <row r="168" s="2" customFormat="1" ht="24.15" customHeight="1">
      <c r="A168" s="37"/>
      <c r="B168" s="38"/>
      <c r="C168" s="217" t="s">
        <v>314</v>
      </c>
      <c r="D168" s="217" t="s">
        <v>140</v>
      </c>
      <c r="E168" s="218" t="s">
        <v>780</v>
      </c>
      <c r="F168" s="219" t="s">
        <v>781</v>
      </c>
      <c r="G168" s="220" t="s">
        <v>416</v>
      </c>
      <c r="H168" s="221">
        <v>10</v>
      </c>
      <c r="I168" s="222"/>
      <c r="J168" s="223">
        <f>ROUND(I168*H168,2)</f>
        <v>0</v>
      </c>
      <c r="K168" s="219" t="s">
        <v>144</v>
      </c>
      <c r="L168" s="43"/>
      <c r="M168" s="224" t="s">
        <v>1</v>
      </c>
      <c r="N168" s="225" t="s">
        <v>38</v>
      </c>
      <c r="O168" s="90"/>
      <c r="P168" s="226">
        <f>O168*H168</f>
        <v>0</v>
      </c>
      <c r="Q168" s="226">
        <v>0.21734000000000001</v>
      </c>
      <c r="R168" s="226">
        <f>Q168*H168</f>
        <v>2.1734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145</v>
      </c>
      <c r="AT168" s="228" t="s">
        <v>140</v>
      </c>
      <c r="AU168" s="228" t="s">
        <v>83</v>
      </c>
      <c r="AY168" s="16" t="s">
        <v>137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81</v>
      </c>
      <c r="BK168" s="229">
        <f>ROUND(I168*H168,2)</f>
        <v>0</v>
      </c>
      <c r="BL168" s="16" t="s">
        <v>145</v>
      </c>
      <c r="BM168" s="228" t="s">
        <v>782</v>
      </c>
    </row>
    <row r="169" s="2" customFormat="1" ht="16.5" customHeight="1">
      <c r="A169" s="37"/>
      <c r="B169" s="38"/>
      <c r="C169" s="256" t="s">
        <v>318</v>
      </c>
      <c r="D169" s="256" t="s">
        <v>242</v>
      </c>
      <c r="E169" s="257" t="s">
        <v>783</v>
      </c>
      <c r="F169" s="258" t="s">
        <v>784</v>
      </c>
      <c r="G169" s="259" t="s">
        <v>416</v>
      </c>
      <c r="H169" s="260">
        <v>10</v>
      </c>
      <c r="I169" s="261"/>
      <c r="J169" s="262">
        <f>ROUND(I169*H169,2)</f>
        <v>0</v>
      </c>
      <c r="K169" s="258" t="s">
        <v>144</v>
      </c>
      <c r="L169" s="263"/>
      <c r="M169" s="264" t="s">
        <v>1</v>
      </c>
      <c r="N169" s="265" t="s">
        <v>38</v>
      </c>
      <c r="O169" s="90"/>
      <c r="P169" s="226">
        <f>O169*H169</f>
        <v>0</v>
      </c>
      <c r="Q169" s="226">
        <v>0.050599999999999999</v>
      </c>
      <c r="R169" s="226">
        <f>Q169*H169</f>
        <v>0.50600000000000001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176</v>
      </c>
      <c r="AT169" s="228" t="s">
        <v>242</v>
      </c>
      <c r="AU169" s="228" t="s">
        <v>83</v>
      </c>
      <c r="AY169" s="16" t="s">
        <v>137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81</v>
      </c>
      <c r="BK169" s="229">
        <f>ROUND(I169*H169,2)</f>
        <v>0</v>
      </c>
      <c r="BL169" s="16" t="s">
        <v>145</v>
      </c>
      <c r="BM169" s="228" t="s">
        <v>785</v>
      </c>
    </row>
    <row r="170" s="2" customFormat="1" ht="16.5" customHeight="1">
      <c r="A170" s="37"/>
      <c r="B170" s="38"/>
      <c r="C170" s="217" t="s">
        <v>322</v>
      </c>
      <c r="D170" s="217" t="s">
        <v>140</v>
      </c>
      <c r="E170" s="218" t="s">
        <v>786</v>
      </c>
      <c r="F170" s="219" t="s">
        <v>787</v>
      </c>
      <c r="G170" s="220" t="s">
        <v>416</v>
      </c>
      <c r="H170" s="221">
        <v>5</v>
      </c>
      <c r="I170" s="222"/>
      <c r="J170" s="223">
        <f>ROUND(I170*H170,2)</f>
        <v>0</v>
      </c>
      <c r="K170" s="219" t="s">
        <v>1</v>
      </c>
      <c r="L170" s="43"/>
      <c r="M170" s="224" t="s">
        <v>1</v>
      </c>
      <c r="N170" s="225" t="s">
        <v>38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145</v>
      </c>
      <c r="AT170" s="228" t="s">
        <v>140</v>
      </c>
      <c r="AU170" s="228" t="s">
        <v>83</v>
      </c>
      <c r="AY170" s="16" t="s">
        <v>137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81</v>
      </c>
      <c r="BK170" s="229">
        <f>ROUND(I170*H170,2)</f>
        <v>0</v>
      </c>
      <c r="BL170" s="16" t="s">
        <v>145</v>
      </c>
      <c r="BM170" s="228" t="s">
        <v>788</v>
      </c>
    </row>
    <row r="171" s="2" customFormat="1" ht="24.15" customHeight="1">
      <c r="A171" s="37"/>
      <c r="B171" s="38"/>
      <c r="C171" s="217" t="s">
        <v>326</v>
      </c>
      <c r="D171" s="217" t="s">
        <v>140</v>
      </c>
      <c r="E171" s="218" t="s">
        <v>804</v>
      </c>
      <c r="F171" s="219" t="s">
        <v>805</v>
      </c>
      <c r="G171" s="220" t="s">
        <v>207</v>
      </c>
      <c r="H171" s="221">
        <v>25</v>
      </c>
      <c r="I171" s="222"/>
      <c r="J171" s="223">
        <f>ROUND(I171*H171,2)</f>
        <v>0</v>
      </c>
      <c r="K171" s="219" t="s">
        <v>144</v>
      </c>
      <c r="L171" s="43"/>
      <c r="M171" s="224" t="s">
        <v>1</v>
      </c>
      <c r="N171" s="225" t="s">
        <v>38</v>
      </c>
      <c r="O171" s="90"/>
      <c r="P171" s="226">
        <f>O171*H171</f>
        <v>0</v>
      </c>
      <c r="Q171" s="226">
        <v>0.29221000000000003</v>
      </c>
      <c r="R171" s="226">
        <f>Q171*H171</f>
        <v>7.3052500000000009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145</v>
      </c>
      <c r="AT171" s="228" t="s">
        <v>140</v>
      </c>
      <c r="AU171" s="228" t="s">
        <v>83</v>
      </c>
      <c r="AY171" s="16" t="s">
        <v>137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81</v>
      </c>
      <c r="BK171" s="229">
        <f>ROUND(I171*H171,2)</f>
        <v>0</v>
      </c>
      <c r="BL171" s="16" t="s">
        <v>145</v>
      </c>
      <c r="BM171" s="228" t="s">
        <v>806</v>
      </c>
    </row>
    <row r="172" s="2" customFormat="1" ht="24.15" customHeight="1">
      <c r="A172" s="37"/>
      <c r="B172" s="38"/>
      <c r="C172" s="256" t="s">
        <v>330</v>
      </c>
      <c r="D172" s="256" t="s">
        <v>242</v>
      </c>
      <c r="E172" s="257" t="s">
        <v>807</v>
      </c>
      <c r="F172" s="258" t="s">
        <v>808</v>
      </c>
      <c r="G172" s="259" t="s">
        <v>207</v>
      </c>
      <c r="H172" s="260">
        <v>25</v>
      </c>
      <c r="I172" s="261"/>
      <c r="J172" s="262">
        <f>ROUND(I172*H172,2)</f>
        <v>0</v>
      </c>
      <c r="K172" s="258" t="s">
        <v>144</v>
      </c>
      <c r="L172" s="263"/>
      <c r="M172" s="264" t="s">
        <v>1</v>
      </c>
      <c r="N172" s="265" t="s">
        <v>38</v>
      </c>
      <c r="O172" s="90"/>
      <c r="P172" s="226">
        <f>O172*H172</f>
        <v>0</v>
      </c>
      <c r="Q172" s="226">
        <v>0.032800000000000003</v>
      </c>
      <c r="R172" s="226">
        <f>Q172*H172</f>
        <v>0.82000000000000006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176</v>
      </c>
      <c r="AT172" s="228" t="s">
        <v>242</v>
      </c>
      <c r="AU172" s="228" t="s">
        <v>83</v>
      </c>
      <c r="AY172" s="16" t="s">
        <v>137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81</v>
      </c>
      <c r="BK172" s="229">
        <f>ROUND(I172*H172,2)</f>
        <v>0</v>
      </c>
      <c r="BL172" s="16" t="s">
        <v>145</v>
      </c>
      <c r="BM172" s="228" t="s">
        <v>809</v>
      </c>
    </row>
    <row r="173" s="12" customFormat="1" ht="22.8" customHeight="1">
      <c r="A173" s="12"/>
      <c r="B173" s="201"/>
      <c r="C173" s="202"/>
      <c r="D173" s="203" t="s">
        <v>72</v>
      </c>
      <c r="E173" s="215" t="s">
        <v>388</v>
      </c>
      <c r="F173" s="215" t="s">
        <v>389</v>
      </c>
      <c r="G173" s="202"/>
      <c r="H173" s="202"/>
      <c r="I173" s="205"/>
      <c r="J173" s="216">
        <f>BK173</f>
        <v>0</v>
      </c>
      <c r="K173" s="202"/>
      <c r="L173" s="207"/>
      <c r="M173" s="208"/>
      <c r="N173" s="209"/>
      <c r="O173" s="209"/>
      <c r="P173" s="210">
        <f>P174</f>
        <v>0</v>
      </c>
      <c r="Q173" s="209"/>
      <c r="R173" s="210">
        <f>R174</f>
        <v>0</v>
      </c>
      <c r="S173" s="209"/>
      <c r="T173" s="211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2" t="s">
        <v>81</v>
      </c>
      <c r="AT173" s="213" t="s">
        <v>72</v>
      </c>
      <c r="AU173" s="213" t="s">
        <v>81</v>
      </c>
      <c r="AY173" s="212" t="s">
        <v>137</v>
      </c>
      <c r="BK173" s="214">
        <f>BK174</f>
        <v>0</v>
      </c>
    </row>
    <row r="174" s="2" customFormat="1" ht="49.05" customHeight="1">
      <c r="A174" s="37"/>
      <c r="B174" s="38"/>
      <c r="C174" s="217" t="s">
        <v>334</v>
      </c>
      <c r="D174" s="217" t="s">
        <v>140</v>
      </c>
      <c r="E174" s="218" t="s">
        <v>789</v>
      </c>
      <c r="F174" s="219" t="s">
        <v>790</v>
      </c>
      <c r="G174" s="220" t="s">
        <v>245</v>
      </c>
      <c r="H174" s="221">
        <v>114.509</v>
      </c>
      <c r="I174" s="222"/>
      <c r="J174" s="223">
        <f>ROUND(I174*H174,2)</f>
        <v>0</v>
      </c>
      <c r="K174" s="219" t="s">
        <v>144</v>
      </c>
      <c r="L174" s="43"/>
      <c r="M174" s="266" t="s">
        <v>1</v>
      </c>
      <c r="N174" s="267" t="s">
        <v>38</v>
      </c>
      <c r="O174" s="268"/>
      <c r="P174" s="269">
        <f>O174*H174</f>
        <v>0</v>
      </c>
      <c r="Q174" s="269">
        <v>0</v>
      </c>
      <c r="R174" s="269">
        <f>Q174*H174</f>
        <v>0</v>
      </c>
      <c r="S174" s="269">
        <v>0</v>
      </c>
      <c r="T174" s="27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145</v>
      </c>
      <c r="AT174" s="228" t="s">
        <v>140</v>
      </c>
      <c r="AU174" s="228" t="s">
        <v>83</v>
      </c>
      <c r="AY174" s="16" t="s">
        <v>137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81</v>
      </c>
      <c r="BK174" s="229">
        <f>ROUND(I174*H174,2)</f>
        <v>0</v>
      </c>
      <c r="BL174" s="16" t="s">
        <v>145</v>
      </c>
      <c r="BM174" s="228" t="s">
        <v>791</v>
      </c>
    </row>
    <row r="175" s="2" customFormat="1" ht="6.96" customHeight="1">
      <c r="A175" s="37"/>
      <c r="B175" s="65"/>
      <c r="C175" s="66"/>
      <c r="D175" s="66"/>
      <c r="E175" s="66"/>
      <c r="F175" s="66"/>
      <c r="G175" s="66"/>
      <c r="H175" s="66"/>
      <c r="I175" s="66"/>
      <c r="J175" s="66"/>
      <c r="K175" s="66"/>
      <c r="L175" s="43"/>
      <c r="M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</row>
  </sheetData>
  <sheetProtection sheet="1" autoFilter="0" formatColumns="0" formatRows="0" objects="1" scenarios="1" spinCount="100000" saltValue="yMP4EeA98yf0rcyQFzLIR0+PnaRkwAjCawhIxBD+S47tVjsqPT45urNQur6krhe3+6ScJThbRyNyzmIN5YzsHg==" hashValue="tjeS1XkaZyYbeQhST3RTN813DeoCmOCz2axUif5fBfN1oNs/BScX1P03mPPIPVpH6fU+eEEruJxM9cgVPEbzmA==" algorithmName="SHA-512" password="CC35"/>
  <autoFilter ref="C120:K17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110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Horní Bříza, stavební úpravy křižovatky silnic III/1804 a III/1806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112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9. 11. 2025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ROUND((SUM(BE120:BE142)),  2)</f>
        <v>0</v>
      </c>
      <c r="G33" s="37"/>
      <c r="H33" s="37"/>
      <c r="I33" s="154">
        <v>0.20999999999999999</v>
      </c>
      <c r="J33" s="153">
        <f>ROUND(((SUM(BE120:BE142))*I33),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ROUND((SUM(BF120:BF142)),  2)</f>
        <v>0</v>
      </c>
      <c r="G34" s="37"/>
      <c r="H34" s="37"/>
      <c r="I34" s="154">
        <v>0.12</v>
      </c>
      <c r="J34" s="153">
        <f>ROUND(((SUM(BF120:BF142))*I34),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ROUND((SUM(BG120:BG142)),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ROUND((SUM(BH120:BH142)),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ROUND((SUM(BI120:BI142)),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Horní Bříza, stavební úpravy křižovatky silnic III/1804 a III/1806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SO000 -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9. 11. 2025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114</v>
      </c>
      <c r="D94" s="175"/>
      <c r="E94" s="175"/>
      <c r="F94" s="175"/>
      <c r="G94" s="175"/>
      <c r="H94" s="175"/>
      <c r="I94" s="175"/>
      <c r="J94" s="176" t="s">
        <v>115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116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117</v>
      </c>
    </row>
    <row r="97" s="9" customFormat="1" ht="24.96" customHeight="1">
      <c r="A97" s="9"/>
      <c r="B97" s="178"/>
      <c r="C97" s="179"/>
      <c r="D97" s="180" t="s">
        <v>118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119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120</v>
      </c>
      <c r="E99" s="187"/>
      <c r="F99" s="187"/>
      <c r="G99" s="187"/>
      <c r="H99" s="187"/>
      <c r="I99" s="187"/>
      <c r="J99" s="188">
        <f>J129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121</v>
      </c>
      <c r="E100" s="187"/>
      <c r="F100" s="187"/>
      <c r="G100" s="187"/>
      <c r="H100" s="187"/>
      <c r="I100" s="187"/>
      <c r="J100" s="188">
        <f>J139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122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Horní Bříza, stavební úpravy křižovatky silnic III/1804 a III/1806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111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SO000 - Vedlejší a ostatní náklady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 xml:space="preserve"> </v>
      </c>
      <c r="G114" s="39"/>
      <c r="H114" s="39"/>
      <c r="I114" s="31" t="s">
        <v>22</v>
      </c>
      <c r="J114" s="78" t="str">
        <f>IF(J12="","",J12)</f>
        <v>9. 11. 2025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 xml:space="preserve"> </v>
      </c>
      <c r="G116" s="39"/>
      <c r="H116" s="39"/>
      <c r="I116" s="31" t="s">
        <v>29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27</v>
      </c>
      <c r="D117" s="39"/>
      <c r="E117" s="39"/>
      <c r="F117" s="26" t="str">
        <f>IF(E18="","",E18)</f>
        <v>Vyplň údaj</v>
      </c>
      <c r="G117" s="39"/>
      <c r="H117" s="39"/>
      <c r="I117" s="31" t="s">
        <v>31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123</v>
      </c>
      <c r="D119" s="193" t="s">
        <v>58</v>
      </c>
      <c r="E119" s="193" t="s">
        <v>54</v>
      </c>
      <c r="F119" s="193" t="s">
        <v>55</v>
      </c>
      <c r="G119" s="193" t="s">
        <v>124</v>
      </c>
      <c r="H119" s="193" t="s">
        <v>125</v>
      </c>
      <c r="I119" s="193" t="s">
        <v>126</v>
      </c>
      <c r="J119" s="193" t="s">
        <v>115</v>
      </c>
      <c r="K119" s="194" t="s">
        <v>127</v>
      </c>
      <c r="L119" s="195"/>
      <c r="M119" s="99" t="s">
        <v>1</v>
      </c>
      <c r="N119" s="100" t="s">
        <v>37</v>
      </c>
      <c r="O119" s="100" t="s">
        <v>128</v>
      </c>
      <c r="P119" s="100" t="s">
        <v>129</v>
      </c>
      <c r="Q119" s="100" t="s">
        <v>130</v>
      </c>
      <c r="R119" s="100" t="s">
        <v>131</v>
      </c>
      <c r="S119" s="100" t="s">
        <v>132</v>
      </c>
      <c r="T119" s="101" t="s">
        <v>133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134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0</v>
      </c>
      <c r="S120" s="103"/>
      <c r="T120" s="199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72</v>
      </c>
      <c r="AU120" s="16" t="s">
        <v>117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72</v>
      </c>
      <c r="E121" s="204" t="s">
        <v>135</v>
      </c>
      <c r="F121" s="204" t="s">
        <v>136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P122+P129+P139</f>
        <v>0</v>
      </c>
      <c r="Q121" s="209"/>
      <c r="R121" s="210">
        <f>R122+R129+R139</f>
        <v>0</v>
      </c>
      <c r="S121" s="209"/>
      <c r="T121" s="211">
        <f>T122+T129+T139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81</v>
      </c>
      <c r="AT121" s="213" t="s">
        <v>72</v>
      </c>
      <c r="AU121" s="213" t="s">
        <v>73</v>
      </c>
      <c r="AY121" s="212" t="s">
        <v>137</v>
      </c>
      <c r="BK121" s="214">
        <f>BK122+BK129+BK139</f>
        <v>0</v>
      </c>
    </row>
    <row r="122" s="12" customFormat="1" ht="22.8" customHeight="1">
      <c r="A122" s="12"/>
      <c r="B122" s="201"/>
      <c r="C122" s="202"/>
      <c r="D122" s="203" t="s">
        <v>72</v>
      </c>
      <c r="E122" s="215" t="s">
        <v>138</v>
      </c>
      <c r="F122" s="215" t="s">
        <v>139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SUM(P123:P128)</f>
        <v>0</v>
      </c>
      <c r="Q122" s="209"/>
      <c r="R122" s="210">
        <f>SUM(R123:R128)</f>
        <v>0</v>
      </c>
      <c r="S122" s="209"/>
      <c r="T122" s="211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81</v>
      </c>
      <c r="AT122" s="213" t="s">
        <v>72</v>
      </c>
      <c r="AU122" s="213" t="s">
        <v>81</v>
      </c>
      <c r="AY122" s="212" t="s">
        <v>137</v>
      </c>
      <c r="BK122" s="214">
        <f>SUM(BK123:BK128)</f>
        <v>0</v>
      </c>
    </row>
    <row r="123" s="2" customFormat="1" ht="16.5" customHeight="1">
      <c r="A123" s="37"/>
      <c r="B123" s="38"/>
      <c r="C123" s="217" t="s">
        <v>81</v>
      </c>
      <c r="D123" s="217" t="s">
        <v>140</v>
      </c>
      <c r="E123" s="218" t="s">
        <v>141</v>
      </c>
      <c r="F123" s="219" t="s">
        <v>142</v>
      </c>
      <c r="G123" s="220" t="s">
        <v>143</v>
      </c>
      <c r="H123" s="221">
        <v>1</v>
      </c>
      <c r="I123" s="222"/>
      <c r="J123" s="223">
        <f>ROUND(I123*H123,2)</f>
        <v>0</v>
      </c>
      <c r="K123" s="219" t="s">
        <v>144</v>
      </c>
      <c r="L123" s="43"/>
      <c r="M123" s="224" t="s">
        <v>1</v>
      </c>
      <c r="N123" s="225" t="s">
        <v>38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145</v>
      </c>
      <c r="AT123" s="228" t="s">
        <v>140</v>
      </c>
      <c r="AU123" s="228" t="s">
        <v>83</v>
      </c>
      <c r="AY123" s="16" t="s">
        <v>137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81</v>
      </c>
      <c r="BK123" s="229">
        <f>ROUND(I123*H123,2)</f>
        <v>0</v>
      </c>
      <c r="BL123" s="16" t="s">
        <v>145</v>
      </c>
      <c r="BM123" s="228" t="s">
        <v>146</v>
      </c>
    </row>
    <row r="124" s="13" customFormat="1">
      <c r="A124" s="13"/>
      <c r="B124" s="230"/>
      <c r="C124" s="231"/>
      <c r="D124" s="232" t="s">
        <v>147</v>
      </c>
      <c r="E124" s="233" t="s">
        <v>1</v>
      </c>
      <c r="F124" s="234" t="s">
        <v>148</v>
      </c>
      <c r="G124" s="231"/>
      <c r="H124" s="235">
        <v>1</v>
      </c>
      <c r="I124" s="236"/>
      <c r="J124" s="231"/>
      <c r="K124" s="231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147</v>
      </c>
      <c r="AU124" s="241" t="s">
        <v>83</v>
      </c>
      <c r="AV124" s="13" t="s">
        <v>83</v>
      </c>
      <c r="AW124" s="13" t="s">
        <v>30</v>
      </c>
      <c r="AX124" s="13" t="s">
        <v>73</v>
      </c>
      <c r="AY124" s="241" t="s">
        <v>137</v>
      </c>
    </row>
    <row r="125" s="14" customFormat="1">
      <c r="A125" s="14"/>
      <c r="B125" s="242"/>
      <c r="C125" s="243"/>
      <c r="D125" s="232" t="s">
        <v>147</v>
      </c>
      <c r="E125" s="244" t="s">
        <v>1</v>
      </c>
      <c r="F125" s="245" t="s">
        <v>149</v>
      </c>
      <c r="G125" s="243"/>
      <c r="H125" s="246">
        <v>1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147</v>
      </c>
      <c r="AU125" s="252" t="s">
        <v>83</v>
      </c>
      <c r="AV125" s="14" t="s">
        <v>145</v>
      </c>
      <c r="AW125" s="14" t="s">
        <v>30</v>
      </c>
      <c r="AX125" s="14" t="s">
        <v>81</v>
      </c>
      <c r="AY125" s="252" t="s">
        <v>137</v>
      </c>
    </row>
    <row r="126" s="2" customFormat="1" ht="16.5" customHeight="1">
      <c r="A126" s="37"/>
      <c r="B126" s="38"/>
      <c r="C126" s="217" t="s">
        <v>83</v>
      </c>
      <c r="D126" s="217" t="s">
        <v>140</v>
      </c>
      <c r="E126" s="218" t="s">
        <v>150</v>
      </c>
      <c r="F126" s="219" t="s">
        <v>151</v>
      </c>
      <c r="G126" s="220" t="s">
        <v>143</v>
      </c>
      <c r="H126" s="221">
        <v>1</v>
      </c>
      <c r="I126" s="222"/>
      <c r="J126" s="223">
        <f>ROUND(I126*H126,2)</f>
        <v>0</v>
      </c>
      <c r="K126" s="219" t="s">
        <v>144</v>
      </c>
      <c r="L126" s="43"/>
      <c r="M126" s="224" t="s">
        <v>1</v>
      </c>
      <c r="N126" s="225" t="s">
        <v>38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152</v>
      </c>
      <c r="AT126" s="228" t="s">
        <v>140</v>
      </c>
      <c r="AU126" s="228" t="s">
        <v>83</v>
      </c>
      <c r="AY126" s="16" t="s">
        <v>137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81</v>
      </c>
      <c r="BK126" s="229">
        <f>ROUND(I126*H126,2)</f>
        <v>0</v>
      </c>
      <c r="BL126" s="16" t="s">
        <v>152</v>
      </c>
      <c r="BM126" s="228" t="s">
        <v>153</v>
      </c>
    </row>
    <row r="127" s="2" customFormat="1" ht="16.5" customHeight="1">
      <c r="A127" s="37"/>
      <c r="B127" s="38"/>
      <c r="C127" s="217" t="s">
        <v>154</v>
      </c>
      <c r="D127" s="217" t="s">
        <v>140</v>
      </c>
      <c r="E127" s="218" t="s">
        <v>155</v>
      </c>
      <c r="F127" s="219" t="s">
        <v>156</v>
      </c>
      <c r="G127" s="220" t="s">
        <v>143</v>
      </c>
      <c r="H127" s="221">
        <v>1</v>
      </c>
      <c r="I127" s="222"/>
      <c r="J127" s="223">
        <f>ROUND(I127*H127,2)</f>
        <v>0</v>
      </c>
      <c r="K127" s="219" t="s">
        <v>144</v>
      </c>
      <c r="L127" s="43"/>
      <c r="M127" s="224" t="s">
        <v>1</v>
      </c>
      <c r="N127" s="225" t="s">
        <v>38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152</v>
      </c>
      <c r="AT127" s="228" t="s">
        <v>140</v>
      </c>
      <c r="AU127" s="228" t="s">
        <v>83</v>
      </c>
      <c r="AY127" s="16" t="s">
        <v>137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81</v>
      </c>
      <c r="BK127" s="229">
        <f>ROUND(I127*H127,2)</f>
        <v>0</v>
      </c>
      <c r="BL127" s="16" t="s">
        <v>152</v>
      </c>
      <c r="BM127" s="228" t="s">
        <v>157</v>
      </c>
    </row>
    <row r="128" s="2" customFormat="1" ht="16.5" customHeight="1">
      <c r="A128" s="37"/>
      <c r="B128" s="38"/>
      <c r="C128" s="217" t="s">
        <v>145</v>
      </c>
      <c r="D128" s="217" t="s">
        <v>140</v>
      </c>
      <c r="E128" s="218" t="s">
        <v>158</v>
      </c>
      <c r="F128" s="219" t="s">
        <v>159</v>
      </c>
      <c r="G128" s="220" t="s">
        <v>143</v>
      </c>
      <c r="H128" s="221">
        <v>1</v>
      </c>
      <c r="I128" s="222"/>
      <c r="J128" s="223">
        <f>ROUND(I128*H128,2)</f>
        <v>0</v>
      </c>
      <c r="K128" s="219" t="s">
        <v>144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152</v>
      </c>
      <c r="AT128" s="228" t="s">
        <v>140</v>
      </c>
      <c r="AU128" s="228" t="s">
        <v>83</v>
      </c>
      <c r="AY128" s="16" t="s">
        <v>137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152</v>
      </c>
      <c r="BM128" s="228" t="s">
        <v>160</v>
      </c>
    </row>
    <row r="129" s="12" customFormat="1" ht="22.8" customHeight="1">
      <c r="A129" s="12"/>
      <c r="B129" s="201"/>
      <c r="C129" s="202"/>
      <c r="D129" s="203" t="s">
        <v>72</v>
      </c>
      <c r="E129" s="215" t="s">
        <v>161</v>
      </c>
      <c r="F129" s="215" t="s">
        <v>162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SUM(P130:P138)</f>
        <v>0</v>
      </c>
      <c r="Q129" s="209"/>
      <c r="R129" s="210">
        <f>SUM(R130:R138)</f>
        <v>0</v>
      </c>
      <c r="S129" s="209"/>
      <c r="T129" s="211">
        <f>SUM(T130:T138)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81</v>
      </c>
      <c r="AT129" s="213" t="s">
        <v>72</v>
      </c>
      <c r="AU129" s="213" t="s">
        <v>81</v>
      </c>
      <c r="AY129" s="212" t="s">
        <v>137</v>
      </c>
      <c r="BK129" s="214">
        <f>SUM(BK130:BK138)</f>
        <v>0</v>
      </c>
    </row>
    <row r="130" s="2" customFormat="1" ht="16.5" customHeight="1">
      <c r="A130" s="37"/>
      <c r="B130" s="38"/>
      <c r="C130" s="217" t="s">
        <v>163</v>
      </c>
      <c r="D130" s="217" t="s">
        <v>140</v>
      </c>
      <c r="E130" s="218" t="s">
        <v>164</v>
      </c>
      <c r="F130" s="219" t="s">
        <v>162</v>
      </c>
      <c r="G130" s="220" t="s">
        <v>143</v>
      </c>
      <c r="H130" s="221">
        <v>1</v>
      </c>
      <c r="I130" s="222"/>
      <c r="J130" s="223">
        <f>ROUND(I130*H130,2)</f>
        <v>0</v>
      </c>
      <c r="K130" s="219" t="s">
        <v>144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145</v>
      </c>
      <c r="AT130" s="228" t="s">
        <v>140</v>
      </c>
      <c r="AU130" s="228" t="s">
        <v>83</v>
      </c>
      <c r="AY130" s="16" t="s">
        <v>137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145</v>
      </c>
      <c r="BM130" s="228" t="s">
        <v>165</v>
      </c>
    </row>
    <row r="131" s="13" customFormat="1">
      <c r="A131" s="13"/>
      <c r="B131" s="230"/>
      <c r="C131" s="231"/>
      <c r="D131" s="232" t="s">
        <v>147</v>
      </c>
      <c r="E131" s="233" t="s">
        <v>1</v>
      </c>
      <c r="F131" s="234" t="s">
        <v>148</v>
      </c>
      <c r="G131" s="231"/>
      <c r="H131" s="235">
        <v>1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147</v>
      </c>
      <c r="AU131" s="241" t="s">
        <v>83</v>
      </c>
      <c r="AV131" s="13" t="s">
        <v>83</v>
      </c>
      <c r="AW131" s="13" t="s">
        <v>30</v>
      </c>
      <c r="AX131" s="13" t="s">
        <v>73</v>
      </c>
      <c r="AY131" s="241" t="s">
        <v>137</v>
      </c>
    </row>
    <row r="132" s="14" customFormat="1">
      <c r="A132" s="14"/>
      <c r="B132" s="242"/>
      <c r="C132" s="243"/>
      <c r="D132" s="232" t="s">
        <v>147</v>
      </c>
      <c r="E132" s="244" t="s">
        <v>1</v>
      </c>
      <c r="F132" s="245" t="s">
        <v>149</v>
      </c>
      <c r="G132" s="243"/>
      <c r="H132" s="246">
        <v>1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147</v>
      </c>
      <c r="AU132" s="252" t="s">
        <v>83</v>
      </c>
      <c r="AV132" s="14" t="s">
        <v>145</v>
      </c>
      <c r="AW132" s="14" t="s">
        <v>30</v>
      </c>
      <c r="AX132" s="14" t="s">
        <v>81</v>
      </c>
      <c r="AY132" s="252" t="s">
        <v>137</v>
      </c>
    </row>
    <row r="133" s="2" customFormat="1" ht="16.5" customHeight="1">
      <c r="A133" s="37"/>
      <c r="B133" s="38"/>
      <c r="C133" s="217" t="s">
        <v>166</v>
      </c>
      <c r="D133" s="217" t="s">
        <v>140</v>
      </c>
      <c r="E133" s="218" t="s">
        <v>167</v>
      </c>
      <c r="F133" s="219" t="s">
        <v>168</v>
      </c>
      <c r="G133" s="220" t="s">
        <v>143</v>
      </c>
      <c r="H133" s="221">
        <v>1</v>
      </c>
      <c r="I133" s="222"/>
      <c r="J133" s="223">
        <f>ROUND(I133*H133,2)</f>
        <v>0</v>
      </c>
      <c r="K133" s="219" t="s">
        <v>144</v>
      </c>
      <c r="L133" s="43"/>
      <c r="M133" s="224" t="s">
        <v>1</v>
      </c>
      <c r="N133" s="225" t="s">
        <v>38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145</v>
      </c>
      <c r="AT133" s="228" t="s">
        <v>140</v>
      </c>
      <c r="AU133" s="228" t="s">
        <v>83</v>
      </c>
      <c r="AY133" s="16" t="s">
        <v>137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81</v>
      </c>
      <c r="BK133" s="229">
        <f>ROUND(I133*H133,2)</f>
        <v>0</v>
      </c>
      <c r="BL133" s="16" t="s">
        <v>145</v>
      </c>
      <c r="BM133" s="228" t="s">
        <v>169</v>
      </c>
    </row>
    <row r="134" s="13" customFormat="1">
      <c r="A134" s="13"/>
      <c r="B134" s="230"/>
      <c r="C134" s="231"/>
      <c r="D134" s="232" t="s">
        <v>147</v>
      </c>
      <c r="E134" s="233" t="s">
        <v>1</v>
      </c>
      <c r="F134" s="234" t="s">
        <v>148</v>
      </c>
      <c r="G134" s="231"/>
      <c r="H134" s="235">
        <v>1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147</v>
      </c>
      <c r="AU134" s="241" t="s">
        <v>83</v>
      </c>
      <c r="AV134" s="13" t="s">
        <v>83</v>
      </c>
      <c r="AW134" s="13" t="s">
        <v>30</v>
      </c>
      <c r="AX134" s="13" t="s">
        <v>73</v>
      </c>
      <c r="AY134" s="241" t="s">
        <v>137</v>
      </c>
    </row>
    <row r="135" s="14" customFormat="1">
      <c r="A135" s="14"/>
      <c r="B135" s="242"/>
      <c r="C135" s="243"/>
      <c r="D135" s="232" t="s">
        <v>147</v>
      </c>
      <c r="E135" s="244" t="s">
        <v>1</v>
      </c>
      <c r="F135" s="245" t="s">
        <v>149</v>
      </c>
      <c r="G135" s="243"/>
      <c r="H135" s="246">
        <v>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147</v>
      </c>
      <c r="AU135" s="252" t="s">
        <v>83</v>
      </c>
      <c r="AV135" s="14" t="s">
        <v>145</v>
      </c>
      <c r="AW135" s="14" t="s">
        <v>30</v>
      </c>
      <c r="AX135" s="14" t="s">
        <v>81</v>
      </c>
      <c r="AY135" s="252" t="s">
        <v>137</v>
      </c>
    </row>
    <row r="136" s="2" customFormat="1" ht="16.5" customHeight="1">
      <c r="A136" s="37"/>
      <c r="B136" s="38"/>
      <c r="C136" s="217" t="s">
        <v>170</v>
      </c>
      <c r="D136" s="217" t="s">
        <v>140</v>
      </c>
      <c r="E136" s="218" t="s">
        <v>171</v>
      </c>
      <c r="F136" s="219" t="s">
        <v>172</v>
      </c>
      <c r="G136" s="220" t="s">
        <v>143</v>
      </c>
      <c r="H136" s="221">
        <v>1</v>
      </c>
      <c r="I136" s="222"/>
      <c r="J136" s="223">
        <f>ROUND(I136*H136,2)</f>
        <v>0</v>
      </c>
      <c r="K136" s="219" t="s">
        <v>144</v>
      </c>
      <c r="L136" s="43"/>
      <c r="M136" s="224" t="s">
        <v>1</v>
      </c>
      <c r="N136" s="225" t="s">
        <v>38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145</v>
      </c>
      <c r="AT136" s="228" t="s">
        <v>140</v>
      </c>
      <c r="AU136" s="228" t="s">
        <v>83</v>
      </c>
      <c r="AY136" s="16" t="s">
        <v>137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81</v>
      </c>
      <c r="BK136" s="229">
        <f>ROUND(I136*H136,2)</f>
        <v>0</v>
      </c>
      <c r="BL136" s="16" t="s">
        <v>145</v>
      </c>
      <c r="BM136" s="228" t="s">
        <v>173</v>
      </c>
    </row>
    <row r="137" s="13" customFormat="1">
      <c r="A137" s="13"/>
      <c r="B137" s="230"/>
      <c r="C137" s="231"/>
      <c r="D137" s="232" t="s">
        <v>147</v>
      </c>
      <c r="E137" s="233" t="s">
        <v>1</v>
      </c>
      <c r="F137" s="234" t="s">
        <v>148</v>
      </c>
      <c r="G137" s="231"/>
      <c r="H137" s="235">
        <v>1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147</v>
      </c>
      <c r="AU137" s="241" t="s">
        <v>83</v>
      </c>
      <c r="AV137" s="13" t="s">
        <v>83</v>
      </c>
      <c r="AW137" s="13" t="s">
        <v>30</v>
      </c>
      <c r="AX137" s="13" t="s">
        <v>73</v>
      </c>
      <c r="AY137" s="241" t="s">
        <v>137</v>
      </c>
    </row>
    <row r="138" s="14" customFormat="1">
      <c r="A138" s="14"/>
      <c r="B138" s="242"/>
      <c r="C138" s="243"/>
      <c r="D138" s="232" t="s">
        <v>147</v>
      </c>
      <c r="E138" s="244" t="s">
        <v>1</v>
      </c>
      <c r="F138" s="245" t="s">
        <v>149</v>
      </c>
      <c r="G138" s="243"/>
      <c r="H138" s="246">
        <v>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147</v>
      </c>
      <c r="AU138" s="252" t="s">
        <v>83</v>
      </c>
      <c r="AV138" s="14" t="s">
        <v>145</v>
      </c>
      <c r="AW138" s="14" t="s">
        <v>30</v>
      </c>
      <c r="AX138" s="14" t="s">
        <v>81</v>
      </c>
      <c r="AY138" s="252" t="s">
        <v>137</v>
      </c>
    </row>
    <row r="139" s="12" customFormat="1" ht="22.8" customHeight="1">
      <c r="A139" s="12"/>
      <c r="B139" s="201"/>
      <c r="C139" s="202"/>
      <c r="D139" s="203" t="s">
        <v>72</v>
      </c>
      <c r="E139" s="215" t="s">
        <v>174</v>
      </c>
      <c r="F139" s="215" t="s">
        <v>175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SUM(P140:P142)</f>
        <v>0</v>
      </c>
      <c r="Q139" s="209"/>
      <c r="R139" s="210">
        <f>SUM(R140:R142)</f>
        <v>0</v>
      </c>
      <c r="S139" s="209"/>
      <c r="T139" s="211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81</v>
      </c>
      <c r="AT139" s="213" t="s">
        <v>72</v>
      </c>
      <c r="AU139" s="213" t="s">
        <v>81</v>
      </c>
      <c r="AY139" s="212" t="s">
        <v>137</v>
      </c>
      <c r="BK139" s="214">
        <f>SUM(BK140:BK142)</f>
        <v>0</v>
      </c>
    </row>
    <row r="140" s="2" customFormat="1" ht="16.5" customHeight="1">
      <c r="A140" s="37"/>
      <c r="B140" s="38"/>
      <c r="C140" s="217" t="s">
        <v>176</v>
      </c>
      <c r="D140" s="217" t="s">
        <v>140</v>
      </c>
      <c r="E140" s="218" t="s">
        <v>177</v>
      </c>
      <c r="F140" s="219" t="s">
        <v>178</v>
      </c>
      <c r="G140" s="220" t="s">
        <v>143</v>
      </c>
      <c r="H140" s="221">
        <v>1</v>
      </c>
      <c r="I140" s="222"/>
      <c r="J140" s="223">
        <f>ROUND(I140*H140,2)</f>
        <v>0</v>
      </c>
      <c r="K140" s="219" t="s">
        <v>144</v>
      </c>
      <c r="L140" s="43"/>
      <c r="M140" s="224" t="s">
        <v>1</v>
      </c>
      <c r="N140" s="225" t="s">
        <v>38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145</v>
      </c>
      <c r="AT140" s="228" t="s">
        <v>140</v>
      </c>
      <c r="AU140" s="228" t="s">
        <v>83</v>
      </c>
      <c r="AY140" s="16" t="s">
        <v>137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81</v>
      </c>
      <c r="BK140" s="229">
        <f>ROUND(I140*H140,2)</f>
        <v>0</v>
      </c>
      <c r="BL140" s="16" t="s">
        <v>145</v>
      </c>
      <c r="BM140" s="228" t="s">
        <v>179</v>
      </c>
    </row>
    <row r="141" s="13" customFormat="1">
      <c r="A141" s="13"/>
      <c r="B141" s="230"/>
      <c r="C141" s="231"/>
      <c r="D141" s="232" t="s">
        <v>147</v>
      </c>
      <c r="E141" s="233" t="s">
        <v>1</v>
      </c>
      <c r="F141" s="234" t="s">
        <v>148</v>
      </c>
      <c r="G141" s="231"/>
      <c r="H141" s="235">
        <v>1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147</v>
      </c>
      <c r="AU141" s="241" t="s">
        <v>83</v>
      </c>
      <c r="AV141" s="13" t="s">
        <v>83</v>
      </c>
      <c r="AW141" s="13" t="s">
        <v>30</v>
      </c>
      <c r="AX141" s="13" t="s">
        <v>73</v>
      </c>
      <c r="AY141" s="241" t="s">
        <v>137</v>
      </c>
    </row>
    <row r="142" s="14" customFormat="1">
      <c r="A142" s="14"/>
      <c r="B142" s="242"/>
      <c r="C142" s="243"/>
      <c r="D142" s="232" t="s">
        <v>147</v>
      </c>
      <c r="E142" s="244" t="s">
        <v>1</v>
      </c>
      <c r="F142" s="245" t="s">
        <v>149</v>
      </c>
      <c r="G142" s="243"/>
      <c r="H142" s="246">
        <v>1</v>
      </c>
      <c r="I142" s="247"/>
      <c r="J142" s="243"/>
      <c r="K142" s="243"/>
      <c r="L142" s="248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147</v>
      </c>
      <c r="AU142" s="252" t="s">
        <v>83</v>
      </c>
      <c r="AV142" s="14" t="s">
        <v>145</v>
      </c>
      <c r="AW142" s="14" t="s">
        <v>30</v>
      </c>
      <c r="AX142" s="14" t="s">
        <v>81</v>
      </c>
      <c r="AY142" s="252" t="s">
        <v>137</v>
      </c>
    </row>
    <row r="143" s="2" customFormat="1" ht="6.96" customHeight="1">
      <c r="A143" s="37"/>
      <c r="B143" s="65"/>
      <c r="C143" s="66"/>
      <c r="D143" s="66"/>
      <c r="E143" s="66"/>
      <c r="F143" s="66"/>
      <c r="G143" s="66"/>
      <c r="H143" s="66"/>
      <c r="I143" s="66"/>
      <c r="J143" s="66"/>
      <c r="K143" s="66"/>
      <c r="L143" s="43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sheetProtection sheet="1" autoFilter="0" formatColumns="0" formatRows="0" objects="1" scenarios="1" spinCount="100000" saltValue="x83UITt5fYqHRwp6yYXLg67zfvfTO7uzejMPdsAp1/scbWGWfAbGdhbc6BzUwiRCRjmBakSeEUkie54YJtg2Cg==" hashValue="BLKnzfTfoY55DD/bT8EVxaBc9hN3uS5nRcWb42XD8GCRPKgMfnmxImyWgGRS046epYF/VMzg2NVc4KysQSeIow==" algorithmName="SHA-512" password="CC35"/>
  <autoFilter ref="C119:K14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110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Horní Bříza, stavební úpravy křižovatky silnic III/1804 a III/1806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180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9. 11. 2025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ROUND((SUM(BE124:BE218)),  2)</f>
        <v>0</v>
      </c>
      <c r="G33" s="37"/>
      <c r="H33" s="37"/>
      <c r="I33" s="154">
        <v>0.20999999999999999</v>
      </c>
      <c r="J33" s="153">
        <f>ROUND(((SUM(BE124:BE218))*I33),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ROUND((SUM(BF124:BF218)),  2)</f>
        <v>0</v>
      </c>
      <c r="G34" s="37"/>
      <c r="H34" s="37"/>
      <c r="I34" s="154">
        <v>0.12</v>
      </c>
      <c r="J34" s="153">
        <f>ROUND(((SUM(BF124:BF218))*I34),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ROUND((SUM(BG124:BG218)),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ROUND((SUM(BH124:BH218)),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ROUND((SUM(BI124:BI218)),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Horní Bříza, stavební úpravy křižovatky silnic III/1804 a III/1806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SO110 - Komunikace OK SÚSPK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9. 11. 2025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114</v>
      </c>
      <c r="D94" s="175"/>
      <c r="E94" s="175"/>
      <c r="F94" s="175"/>
      <c r="G94" s="175"/>
      <c r="H94" s="175"/>
      <c r="I94" s="175"/>
      <c r="J94" s="176" t="s">
        <v>115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116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117</v>
      </c>
    </row>
    <row r="97" s="9" customFormat="1" ht="24.96" customHeight="1">
      <c r="A97" s="9"/>
      <c r="B97" s="178"/>
      <c r="C97" s="179"/>
      <c r="D97" s="180" t="s">
        <v>181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182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183</v>
      </c>
      <c r="E99" s="187"/>
      <c r="F99" s="187"/>
      <c r="G99" s="187"/>
      <c r="H99" s="187"/>
      <c r="I99" s="187"/>
      <c r="J99" s="188">
        <f>J169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184</v>
      </c>
      <c r="E100" s="187"/>
      <c r="F100" s="187"/>
      <c r="G100" s="187"/>
      <c r="H100" s="187"/>
      <c r="I100" s="187"/>
      <c r="J100" s="188">
        <f>J175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185</v>
      </c>
      <c r="E101" s="187"/>
      <c r="F101" s="187"/>
      <c r="G101" s="187"/>
      <c r="H101" s="187"/>
      <c r="I101" s="187"/>
      <c r="J101" s="188">
        <f>J179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186</v>
      </c>
      <c r="E102" s="187"/>
      <c r="F102" s="187"/>
      <c r="G102" s="187"/>
      <c r="H102" s="187"/>
      <c r="I102" s="187"/>
      <c r="J102" s="188">
        <f>J201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187</v>
      </c>
      <c r="E103" s="187"/>
      <c r="F103" s="187"/>
      <c r="G103" s="187"/>
      <c r="H103" s="187"/>
      <c r="I103" s="187"/>
      <c r="J103" s="188">
        <f>J208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188</v>
      </c>
      <c r="E104" s="187"/>
      <c r="F104" s="187"/>
      <c r="G104" s="187"/>
      <c r="H104" s="187"/>
      <c r="I104" s="187"/>
      <c r="J104" s="188">
        <f>J217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122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Horní Bříza, stavební úpravy křižovatky silnic III/1804 a III/1806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111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SO110 - Komunikace OK SÚSPK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9. 11. 2025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29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31" t="s">
        <v>31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123</v>
      </c>
      <c r="D123" s="193" t="s">
        <v>58</v>
      </c>
      <c r="E123" s="193" t="s">
        <v>54</v>
      </c>
      <c r="F123" s="193" t="s">
        <v>55</v>
      </c>
      <c r="G123" s="193" t="s">
        <v>124</v>
      </c>
      <c r="H123" s="193" t="s">
        <v>125</v>
      </c>
      <c r="I123" s="193" t="s">
        <v>126</v>
      </c>
      <c r="J123" s="193" t="s">
        <v>115</v>
      </c>
      <c r="K123" s="194" t="s">
        <v>127</v>
      </c>
      <c r="L123" s="195"/>
      <c r="M123" s="99" t="s">
        <v>1</v>
      </c>
      <c r="N123" s="100" t="s">
        <v>37</v>
      </c>
      <c r="O123" s="100" t="s">
        <v>128</v>
      </c>
      <c r="P123" s="100" t="s">
        <v>129</v>
      </c>
      <c r="Q123" s="100" t="s">
        <v>130</v>
      </c>
      <c r="R123" s="100" t="s">
        <v>131</v>
      </c>
      <c r="S123" s="100" t="s">
        <v>132</v>
      </c>
      <c r="T123" s="101" t="s">
        <v>133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134</v>
      </c>
      <c r="D124" s="39"/>
      <c r="E124" s="39"/>
      <c r="F124" s="39"/>
      <c r="G124" s="39"/>
      <c r="H124" s="39"/>
      <c r="I124" s="39"/>
      <c r="J124" s="196">
        <f>BK124</f>
        <v>0</v>
      </c>
      <c r="K124" s="39"/>
      <c r="L124" s="43"/>
      <c r="M124" s="102"/>
      <c r="N124" s="197"/>
      <c r="O124" s="103"/>
      <c r="P124" s="198">
        <f>P125</f>
        <v>0</v>
      </c>
      <c r="Q124" s="103"/>
      <c r="R124" s="198">
        <f>R125</f>
        <v>1516.531395</v>
      </c>
      <c r="S124" s="103"/>
      <c r="T124" s="199">
        <f>T125</f>
        <v>369.39999999999998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72</v>
      </c>
      <c r="AU124" s="16" t="s">
        <v>117</v>
      </c>
      <c r="BK124" s="200">
        <f>BK125</f>
        <v>0</v>
      </c>
    </row>
    <row r="125" s="12" customFormat="1" ht="25.92" customHeight="1">
      <c r="A125" s="12"/>
      <c r="B125" s="201"/>
      <c r="C125" s="202"/>
      <c r="D125" s="203" t="s">
        <v>72</v>
      </c>
      <c r="E125" s="204" t="s">
        <v>189</v>
      </c>
      <c r="F125" s="204" t="s">
        <v>190</v>
      </c>
      <c r="G125" s="202"/>
      <c r="H125" s="202"/>
      <c r="I125" s="205"/>
      <c r="J125" s="206">
        <f>BK125</f>
        <v>0</v>
      </c>
      <c r="K125" s="202"/>
      <c r="L125" s="207"/>
      <c r="M125" s="208"/>
      <c r="N125" s="209"/>
      <c r="O125" s="209"/>
      <c r="P125" s="210">
        <f>P126+P169+P175+P179+P201+P208+P217</f>
        <v>0</v>
      </c>
      <c r="Q125" s="209"/>
      <c r="R125" s="210">
        <f>R126+R169+R175+R179+R201+R208+R217</f>
        <v>1516.531395</v>
      </c>
      <c r="S125" s="209"/>
      <c r="T125" s="211">
        <f>T126+T169+T175+T179+T201+T208+T217</f>
        <v>369.39999999999998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81</v>
      </c>
      <c r="AT125" s="213" t="s">
        <v>72</v>
      </c>
      <c r="AU125" s="213" t="s">
        <v>73</v>
      </c>
      <c r="AY125" s="212" t="s">
        <v>137</v>
      </c>
      <c r="BK125" s="214">
        <f>BK126+BK169+BK175+BK179+BK201+BK208+BK217</f>
        <v>0</v>
      </c>
    </row>
    <row r="126" s="12" customFormat="1" ht="22.8" customHeight="1">
      <c r="A126" s="12"/>
      <c r="B126" s="201"/>
      <c r="C126" s="202"/>
      <c r="D126" s="203" t="s">
        <v>72</v>
      </c>
      <c r="E126" s="215" t="s">
        <v>81</v>
      </c>
      <c r="F126" s="215" t="s">
        <v>191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SUM(P127:P168)</f>
        <v>0</v>
      </c>
      <c r="Q126" s="209"/>
      <c r="R126" s="210">
        <f>SUM(R127:R168)</f>
        <v>675.41811499999994</v>
      </c>
      <c r="S126" s="209"/>
      <c r="T126" s="211">
        <f>SUM(T127:T168)</f>
        <v>369.39999999999998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81</v>
      </c>
      <c r="AT126" s="213" t="s">
        <v>72</v>
      </c>
      <c r="AU126" s="213" t="s">
        <v>81</v>
      </c>
      <c r="AY126" s="212" t="s">
        <v>137</v>
      </c>
      <c r="BK126" s="214">
        <f>SUM(BK127:BK168)</f>
        <v>0</v>
      </c>
    </row>
    <row r="127" s="2" customFormat="1" ht="66.75" customHeight="1">
      <c r="A127" s="37"/>
      <c r="B127" s="38"/>
      <c r="C127" s="217" t="s">
        <v>81</v>
      </c>
      <c r="D127" s="217" t="s">
        <v>140</v>
      </c>
      <c r="E127" s="218" t="s">
        <v>192</v>
      </c>
      <c r="F127" s="219" t="s">
        <v>193</v>
      </c>
      <c r="G127" s="220" t="s">
        <v>194</v>
      </c>
      <c r="H127" s="221">
        <v>26</v>
      </c>
      <c r="I127" s="222"/>
      <c r="J127" s="223">
        <f>ROUND(I127*H127,2)</f>
        <v>0</v>
      </c>
      <c r="K127" s="219" t="s">
        <v>144</v>
      </c>
      <c r="L127" s="43"/>
      <c r="M127" s="224" t="s">
        <v>1</v>
      </c>
      <c r="N127" s="225" t="s">
        <v>38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0.17000000000000001</v>
      </c>
      <c r="T127" s="227">
        <f>S127*H127</f>
        <v>4.4199999999999999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145</v>
      </c>
      <c r="AT127" s="228" t="s">
        <v>140</v>
      </c>
      <c r="AU127" s="228" t="s">
        <v>83</v>
      </c>
      <c r="AY127" s="16" t="s">
        <v>137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81</v>
      </c>
      <c r="BK127" s="229">
        <f>ROUND(I127*H127,2)</f>
        <v>0</v>
      </c>
      <c r="BL127" s="16" t="s">
        <v>145</v>
      </c>
      <c r="BM127" s="228" t="s">
        <v>195</v>
      </c>
    </row>
    <row r="128" s="2" customFormat="1" ht="66.75" customHeight="1">
      <c r="A128" s="37"/>
      <c r="B128" s="38"/>
      <c r="C128" s="217" t="s">
        <v>83</v>
      </c>
      <c r="D128" s="217" t="s">
        <v>140</v>
      </c>
      <c r="E128" s="218" t="s">
        <v>196</v>
      </c>
      <c r="F128" s="219" t="s">
        <v>197</v>
      </c>
      <c r="G128" s="220" t="s">
        <v>194</v>
      </c>
      <c r="H128" s="221">
        <v>536</v>
      </c>
      <c r="I128" s="222"/>
      <c r="J128" s="223">
        <f>ROUND(I128*H128,2)</f>
        <v>0</v>
      </c>
      <c r="K128" s="219" t="s">
        <v>144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0.44</v>
      </c>
      <c r="T128" s="227">
        <f>S128*H128</f>
        <v>235.84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145</v>
      </c>
      <c r="AT128" s="228" t="s">
        <v>140</v>
      </c>
      <c r="AU128" s="228" t="s">
        <v>83</v>
      </c>
      <c r="AY128" s="16" t="s">
        <v>137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145</v>
      </c>
      <c r="BM128" s="228" t="s">
        <v>198</v>
      </c>
    </row>
    <row r="129" s="2" customFormat="1" ht="44.25" customHeight="1">
      <c r="A129" s="37"/>
      <c r="B129" s="38"/>
      <c r="C129" s="217" t="s">
        <v>154</v>
      </c>
      <c r="D129" s="217" t="s">
        <v>140</v>
      </c>
      <c r="E129" s="218" t="s">
        <v>199</v>
      </c>
      <c r="F129" s="219" t="s">
        <v>200</v>
      </c>
      <c r="G129" s="220" t="s">
        <v>194</v>
      </c>
      <c r="H129" s="221">
        <v>26</v>
      </c>
      <c r="I129" s="222"/>
      <c r="J129" s="223">
        <f>ROUND(I129*H129,2)</f>
        <v>0</v>
      </c>
      <c r="K129" s="219" t="s">
        <v>144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1.0000000000000001E-05</v>
      </c>
      <c r="R129" s="226">
        <f>Q129*H129</f>
        <v>0.00026000000000000003</v>
      </c>
      <c r="S129" s="226">
        <v>0.11500000000000001</v>
      </c>
      <c r="T129" s="227">
        <f>S129*H129</f>
        <v>2.9900000000000002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145</v>
      </c>
      <c r="AT129" s="228" t="s">
        <v>140</v>
      </c>
      <c r="AU129" s="228" t="s">
        <v>83</v>
      </c>
      <c r="AY129" s="16" t="s">
        <v>137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145</v>
      </c>
      <c r="BM129" s="228" t="s">
        <v>201</v>
      </c>
    </row>
    <row r="130" s="2" customFormat="1" ht="44.25" customHeight="1">
      <c r="A130" s="37"/>
      <c r="B130" s="38"/>
      <c r="C130" s="217" t="s">
        <v>145</v>
      </c>
      <c r="D130" s="217" t="s">
        <v>140</v>
      </c>
      <c r="E130" s="218" t="s">
        <v>202</v>
      </c>
      <c r="F130" s="219" t="s">
        <v>203</v>
      </c>
      <c r="G130" s="220" t="s">
        <v>194</v>
      </c>
      <c r="H130" s="221">
        <v>536</v>
      </c>
      <c r="I130" s="222"/>
      <c r="J130" s="223">
        <f>ROUND(I130*H130,2)</f>
        <v>0</v>
      </c>
      <c r="K130" s="219" t="s">
        <v>144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3.0000000000000001E-05</v>
      </c>
      <c r="R130" s="226">
        <f>Q130*H130</f>
        <v>0.016080000000000001</v>
      </c>
      <c r="S130" s="226">
        <v>0.23000000000000001</v>
      </c>
      <c r="T130" s="227">
        <f>S130*H130</f>
        <v>123.28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145</v>
      </c>
      <c r="AT130" s="228" t="s">
        <v>140</v>
      </c>
      <c r="AU130" s="228" t="s">
        <v>83</v>
      </c>
      <c r="AY130" s="16" t="s">
        <v>137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145</v>
      </c>
      <c r="BM130" s="228" t="s">
        <v>204</v>
      </c>
    </row>
    <row r="131" s="2" customFormat="1" ht="49.05" customHeight="1">
      <c r="A131" s="37"/>
      <c r="B131" s="38"/>
      <c r="C131" s="217" t="s">
        <v>163</v>
      </c>
      <c r="D131" s="217" t="s">
        <v>140</v>
      </c>
      <c r="E131" s="218" t="s">
        <v>205</v>
      </c>
      <c r="F131" s="219" t="s">
        <v>206</v>
      </c>
      <c r="G131" s="220" t="s">
        <v>207</v>
      </c>
      <c r="H131" s="221">
        <v>14</v>
      </c>
      <c r="I131" s="222"/>
      <c r="J131" s="223">
        <f>ROUND(I131*H131,2)</f>
        <v>0</v>
      </c>
      <c r="K131" s="219" t="s">
        <v>144</v>
      </c>
      <c r="L131" s="43"/>
      <c r="M131" s="224" t="s">
        <v>1</v>
      </c>
      <c r="N131" s="225" t="s">
        <v>38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0.20499999999999999</v>
      </c>
      <c r="T131" s="227">
        <f>S131*H131</f>
        <v>2.8699999999999997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145</v>
      </c>
      <c r="AT131" s="228" t="s">
        <v>140</v>
      </c>
      <c r="AU131" s="228" t="s">
        <v>83</v>
      </c>
      <c r="AY131" s="16" t="s">
        <v>137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81</v>
      </c>
      <c r="BK131" s="229">
        <f>ROUND(I131*H131,2)</f>
        <v>0</v>
      </c>
      <c r="BL131" s="16" t="s">
        <v>145</v>
      </c>
      <c r="BM131" s="228" t="s">
        <v>208</v>
      </c>
    </row>
    <row r="132" s="2" customFormat="1" ht="24.15" customHeight="1">
      <c r="A132" s="37"/>
      <c r="B132" s="38"/>
      <c r="C132" s="217" t="s">
        <v>166</v>
      </c>
      <c r="D132" s="217" t="s">
        <v>140</v>
      </c>
      <c r="E132" s="218" t="s">
        <v>209</v>
      </c>
      <c r="F132" s="219" t="s">
        <v>210</v>
      </c>
      <c r="G132" s="220" t="s">
        <v>194</v>
      </c>
      <c r="H132" s="221">
        <v>21</v>
      </c>
      <c r="I132" s="222"/>
      <c r="J132" s="223">
        <f>ROUND(I132*H132,2)</f>
        <v>0</v>
      </c>
      <c r="K132" s="219" t="s">
        <v>144</v>
      </c>
      <c r="L132" s="43"/>
      <c r="M132" s="224" t="s">
        <v>1</v>
      </c>
      <c r="N132" s="225" t="s">
        <v>38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145</v>
      </c>
      <c r="AT132" s="228" t="s">
        <v>140</v>
      </c>
      <c r="AU132" s="228" t="s">
        <v>83</v>
      </c>
      <c r="AY132" s="16" t="s">
        <v>137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81</v>
      </c>
      <c r="BK132" s="229">
        <f>ROUND(I132*H132,2)</f>
        <v>0</v>
      </c>
      <c r="BL132" s="16" t="s">
        <v>145</v>
      </c>
      <c r="BM132" s="228" t="s">
        <v>211</v>
      </c>
    </row>
    <row r="133" s="13" customFormat="1">
      <c r="A133" s="13"/>
      <c r="B133" s="230"/>
      <c r="C133" s="231"/>
      <c r="D133" s="232" t="s">
        <v>147</v>
      </c>
      <c r="E133" s="233" t="s">
        <v>1</v>
      </c>
      <c r="F133" s="234" t="s">
        <v>212</v>
      </c>
      <c r="G133" s="231"/>
      <c r="H133" s="235">
        <v>21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147</v>
      </c>
      <c r="AU133" s="241" t="s">
        <v>83</v>
      </c>
      <c r="AV133" s="13" t="s">
        <v>83</v>
      </c>
      <c r="AW133" s="13" t="s">
        <v>30</v>
      </c>
      <c r="AX133" s="13" t="s">
        <v>81</v>
      </c>
      <c r="AY133" s="241" t="s">
        <v>137</v>
      </c>
    </row>
    <row r="134" s="2" customFormat="1" ht="37.8" customHeight="1">
      <c r="A134" s="37"/>
      <c r="B134" s="38"/>
      <c r="C134" s="217" t="s">
        <v>170</v>
      </c>
      <c r="D134" s="217" t="s">
        <v>140</v>
      </c>
      <c r="E134" s="218" t="s">
        <v>213</v>
      </c>
      <c r="F134" s="219" t="s">
        <v>214</v>
      </c>
      <c r="G134" s="220" t="s">
        <v>215</v>
      </c>
      <c r="H134" s="221">
        <v>337.18000000000001</v>
      </c>
      <c r="I134" s="222"/>
      <c r="J134" s="223">
        <f>ROUND(I134*H134,2)</f>
        <v>0</v>
      </c>
      <c r="K134" s="219" t="s">
        <v>144</v>
      </c>
      <c r="L134" s="43"/>
      <c r="M134" s="224" t="s">
        <v>1</v>
      </c>
      <c r="N134" s="225" t="s">
        <v>38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145</v>
      </c>
      <c r="AT134" s="228" t="s">
        <v>140</v>
      </c>
      <c r="AU134" s="228" t="s">
        <v>83</v>
      </c>
      <c r="AY134" s="16" t="s">
        <v>137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81</v>
      </c>
      <c r="BK134" s="229">
        <f>ROUND(I134*H134,2)</f>
        <v>0</v>
      </c>
      <c r="BL134" s="16" t="s">
        <v>145</v>
      </c>
      <c r="BM134" s="228" t="s">
        <v>216</v>
      </c>
    </row>
    <row r="135" s="13" customFormat="1">
      <c r="A135" s="13"/>
      <c r="B135" s="230"/>
      <c r="C135" s="231"/>
      <c r="D135" s="232" t="s">
        <v>147</v>
      </c>
      <c r="E135" s="233" t="s">
        <v>1</v>
      </c>
      <c r="F135" s="234" t="s">
        <v>217</v>
      </c>
      <c r="G135" s="231"/>
      <c r="H135" s="235">
        <v>221.75999999999999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147</v>
      </c>
      <c r="AU135" s="241" t="s">
        <v>83</v>
      </c>
      <c r="AV135" s="13" t="s">
        <v>83</v>
      </c>
      <c r="AW135" s="13" t="s">
        <v>30</v>
      </c>
      <c r="AX135" s="13" t="s">
        <v>73</v>
      </c>
      <c r="AY135" s="241" t="s">
        <v>137</v>
      </c>
    </row>
    <row r="136" s="13" customFormat="1">
      <c r="A136" s="13"/>
      <c r="B136" s="230"/>
      <c r="C136" s="231"/>
      <c r="D136" s="232" t="s">
        <v>147</v>
      </c>
      <c r="E136" s="233" t="s">
        <v>1</v>
      </c>
      <c r="F136" s="234" t="s">
        <v>218</v>
      </c>
      <c r="G136" s="231"/>
      <c r="H136" s="235">
        <v>67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147</v>
      </c>
      <c r="AU136" s="241" t="s">
        <v>83</v>
      </c>
      <c r="AV136" s="13" t="s">
        <v>83</v>
      </c>
      <c r="AW136" s="13" t="s">
        <v>30</v>
      </c>
      <c r="AX136" s="13" t="s">
        <v>73</v>
      </c>
      <c r="AY136" s="241" t="s">
        <v>137</v>
      </c>
    </row>
    <row r="137" s="13" customFormat="1">
      <c r="A137" s="13"/>
      <c r="B137" s="230"/>
      <c r="C137" s="231"/>
      <c r="D137" s="232" t="s">
        <v>147</v>
      </c>
      <c r="E137" s="233" t="s">
        <v>1</v>
      </c>
      <c r="F137" s="234" t="s">
        <v>219</v>
      </c>
      <c r="G137" s="231"/>
      <c r="H137" s="235">
        <v>10.720000000000001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147</v>
      </c>
      <c r="AU137" s="241" t="s">
        <v>83</v>
      </c>
      <c r="AV137" s="13" t="s">
        <v>83</v>
      </c>
      <c r="AW137" s="13" t="s">
        <v>30</v>
      </c>
      <c r="AX137" s="13" t="s">
        <v>73</v>
      </c>
      <c r="AY137" s="241" t="s">
        <v>137</v>
      </c>
    </row>
    <row r="138" s="13" customFormat="1">
      <c r="A138" s="13"/>
      <c r="B138" s="230"/>
      <c r="C138" s="231"/>
      <c r="D138" s="232" t="s">
        <v>147</v>
      </c>
      <c r="E138" s="233" t="s">
        <v>1</v>
      </c>
      <c r="F138" s="234" t="s">
        <v>220</v>
      </c>
      <c r="G138" s="231"/>
      <c r="H138" s="235">
        <v>256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147</v>
      </c>
      <c r="AU138" s="241" t="s">
        <v>83</v>
      </c>
      <c r="AV138" s="13" t="s">
        <v>83</v>
      </c>
      <c r="AW138" s="13" t="s">
        <v>30</v>
      </c>
      <c r="AX138" s="13" t="s">
        <v>73</v>
      </c>
      <c r="AY138" s="241" t="s">
        <v>137</v>
      </c>
    </row>
    <row r="139" s="13" customFormat="1">
      <c r="A139" s="13"/>
      <c r="B139" s="230"/>
      <c r="C139" s="231"/>
      <c r="D139" s="232" t="s">
        <v>147</v>
      </c>
      <c r="E139" s="233" t="s">
        <v>1</v>
      </c>
      <c r="F139" s="234" t="s">
        <v>221</v>
      </c>
      <c r="G139" s="231"/>
      <c r="H139" s="235">
        <v>-218.30000000000001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147</v>
      </c>
      <c r="AU139" s="241" t="s">
        <v>83</v>
      </c>
      <c r="AV139" s="13" t="s">
        <v>83</v>
      </c>
      <c r="AW139" s="13" t="s">
        <v>30</v>
      </c>
      <c r="AX139" s="13" t="s">
        <v>73</v>
      </c>
      <c r="AY139" s="241" t="s">
        <v>137</v>
      </c>
    </row>
    <row r="140" s="14" customFormat="1">
      <c r="A140" s="14"/>
      <c r="B140" s="242"/>
      <c r="C140" s="243"/>
      <c r="D140" s="232" t="s">
        <v>147</v>
      </c>
      <c r="E140" s="244" t="s">
        <v>1</v>
      </c>
      <c r="F140" s="245" t="s">
        <v>149</v>
      </c>
      <c r="G140" s="243"/>
      <c r="H140" s="246">
        <v>337.18000000000001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147</v>
      </c>
      <c r="AU140" s="252" t="s">
        <v>83</v>
      </c>
      <c r="AV140" s="14" t="s">
        <v>145</v>
      </c>
      <c r="AW140" s="14" t="s">
        <v>30</v>
      </c>
      <c r="AX140" s="14" t="s">
        <v>81</v>
      </c>
      <c r="AY140" s="252" t="s">
        <v>137</v>
      </c>
    </row>
    <row r="141" s="2" customFormat="1" ht="49.05" customHeight="1">
      <c r="A141" s="37"/>
      <c r="B141" s="38"/>
      <c r="C141" s="217" t="s">
        <v>176</v>
      </c>
      <c r="D141" s="217" t="s">
        <v>140</v>
      </c>
      <c r="E141" s="218" t="s">
        <v>222</v>
      </c>
      <c r="F141" s="219" t="s">
        <v>223</v>
      </c>
      <c r="G141" s="220" t="s">
        <v>215</v>
      </c>
      <c r="H141" s="221">
        <v>26.600000000000001</v>
      </c>
      <c r="I141" s="222"/>
      <c r="J141" s="223">
        <f>ROUND(I141*H141,2)</f>
        <v>0</v>
      </c>
      <c r="K141" s="219" t="s">
        <v>144</v>
      </c>
      <c r="L141" s="43"/>
      <c r="M141" s="224" t="s">
        <v>1</v>
      </c>
      <c r="N141" s="225" t="s">
        <v>38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145</v>
      </c>
      <c r="AT141" s="228" t="s">
        <v>140</v>
      </c>
      <c r="AU141" s="228" t="s">
        <v>83</v>
      </c>
      <c r="AY141" s="16" t="s">
        <v>137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81</v>
      </c>
      <c r="BK141" s="229">
        <f>ROUND(I141*H141,2)</f>
        <v>0</v>
      </c>
      <c r="BL141" s="16" t="s">
        <v>145</v>
      </c>
      <c r="BM141" s="228" t="s">
        <v>224</v>
      </c>
    </row>
    <row r="142" s="13" customFormat="1">
      <c r="A142" s="13"/>
      <c r="B142" s="230"/>
      <c r="C142" s="231"/>
      <c r="D142" s="232" t="s">
        <v>147</v>
      </c>
      <c r="E142" s="233" t="s">
        <v>1</v>
      </c>
      <c r="F142" s="234" t="s">
        <v>225</v>
      </c>
      <c r="G142" s="231"/>
      <c r="H142" s="235">
        <v>26.600000000000001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147</v>
      </c>
      <c r="AU142" s="241" t="s">
        <v>83</v>
      </c>
      <c r="AV142" s="13" t="s">
        <v>83</v>
      </c>
      <c r="AW142" s="13" t="s">
        <v>30</v>
      </c>
      <c r="AX142" s="13" t="s">
        <v>81</v>
      </c>
      <c r="AY142" s="241" t="s">
        <v>137</v>
      </c>
    </row>
    <row r="143" s="2" customFormat="1" ht="62.7" customHeight="1">
      <c r="A143" s="37"/>
      <c r="B143" s="38"/>
      <c r="C143" s="217" t="s">
        <v>226</v>
      </c>
      <c r="D143" s="217" t="s">
        <v>140</v>
      </c>
      <c r="E143" s="218" t="s">
        <v>227</v>
      </c>
      <c r="F143" s="219" t="s">
        <v>228</v>
      </c>
      <c r="G143" s="220" t="s">
        <v>215</v>
      </c>
      <c r="H143" s="221">
        <v>328.27999999999997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38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145</v>
      </c>
      <c r="AT143" s="228" t="s">
        <v>140</v>
      </c>
      <c r="AU143" s="228" t="s">
        <v>83</v>
      </c>
      <c r="AY143" s="16" t="s">
        <v>137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81</v>
      </c>
      <c r="BK143" s="229">
        <f>ROUND(I143*H143,2)</f>
        <v>0</v>
      </c>
      <c r="BL143" s="16" t="s">
        <v>145</v>
      </c>
      <c r="BM143" s="228" t="s">
        <v>229</v>
      </c>
    </row>
    <row r="144" s="13" customFormat="1">
      <c r="A144" s="13"/>
      <c r="B144" s="230"/>
      <c r="C144" s="231"/>
      <c r="D144" s="232" t="s">
        <v>147</v>
      </c>
      <c r="E144" s="233" t="s">
        <v>1</v>
      </c>
      <c r="F144" s="234" t="s">
        <v>230</v>
      </c>
      <c r="G144" s="231"/>
      <c r="H144" s="235">
        <v>363.77999999999997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147</v>
      </c>
      <c r="AU144" s="241" t="s">
        <v>83</v>
      </c>
      <c r="AV144" s="13" t="s">
        <v>83</v>
      </c>
      <c r="AW144" s="13" t="s">
        <v>30</v>
      </c>
      <c r="AX144" s="13" t="s">
        <v>73</v>
      </c>
      <c r="AY144" s="241" t="s">
        <v>137</v>
      </c>
    </row>
    <row r="145" s="13" customFormat="1">
      <c r="A145" s="13"/>
      <c r="B145" s="230"/>
      <c r="C145" s="231"/>
      <c r="D145" s="232" t="s">
        <v>147</v>
      </c>
      <c r="E145" s="233" t="s">
        <v>1</v>
      </c>
      <c r="F145" s="234" t="s">
        <v>231</v>
      </c>
      <c r="G145" s="231"/>
      <c r="H145" s="235">
        <v>-35.5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147</v>
      </c>
      <c r="AU145" s="241" t="s">
        <v>83</v>
      </c>
      <c r="AV145" s="13" t="s">
        <v>83</v>
      </c>
      <c r="AW145" s="13" t="s">
        <v>30</v>
      </c>
      <c r="AX145" s="13" t="s">
        <v>73</v>
      </c>
      <c r="AY145" s="241" t="s">
        <v>137</v>
      </c>
    </row>
    <row r="146" s="14" customFormat="1">
      <c r="A146" s="14"/>
      <c r="B146" s="242"/>
      <c r="C146" s="243"/>
      <c r="D146" s="232" t="s">
        <v>147</v>
      </c>
      <c r="E146" s="244" t="s">
        <v>1</v>
      </c>
      <c r="F146" s="245" t="s">
        <v>149</v>
      </c>
      <c r="G146" s="243"/>
      <c r="H146" s="246">
        <v>328.27999999999997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147</v>
      </c>
      <c r="AU146" s="252" t="s">
        <v>83</v>
      </c>
      <c r="AV146" s="14" t="s">
        <v>145</v>
      </c>
      <c r="AW146" s="14" t="s">
        <v>30</v>
      </c>
      <c r="AX146" s="14" t="s">
        <v>81</v>
      </c>
      <c r="AY146" s="252" t="s">
        <v>137</v>
      </c>
    </row>
    <row r="147" s="2" customFormat="1" ht="44.25" customHeight="1">
      <c r="A147" s="37"/>
      <c r="B147" s="38"/>
      <c r="C147" s="217" t="s">
        <v>232</v>
      </c>
      <c r="D147" s="217" t="s">
        <v>140</v>
      </c>
      <c r="E147" s="218" t="s">
        <v>233</v>
      </c>
      <c r="F147" s="219" t="s">
        <v>234</v>
      </c>
      <c r="G147" s="220" t="s">
        <v>215</v>
      </c>
      <c r="H147" s="221">
        <v>35.5</v>
      </c>
      <c r="I147" s="222"/>
      <c r="J147" s="223">
        <f>ROUND(I147*H147,2)</f>
        <v>0</v>
      </c>
      <c r="K147" s="219" t="s">
        <v>144</v>
      </c>
      <c r="L147" s="43"/>
      <c r="M147" s="224" t="s">
        <v>1</v>
      </c>
      <c r="N147" s="225" t="s">
        <v>38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145</v>
      </c>
      <c r="AT147" s="228" t="s">
        <v>140</v>
      </c>
      <c r="AU147" s="228" t="s">
        <v>83</v>
      </c>
      <c r="AY147" s="16" t="s">
        <v>137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81</v>
      </c>
      <c r="BK147" s="229">
        <f>ROUND(I147*H147,2)</f>
        <v>0</v>
      </c>
      <c r="BL147" s="16" t="s">
        <v>145</v>
      </c>
      <c r="BM147" s="228" t="s">
        <v>235</v>
      </c>
    </row>
    <row r="148" s="13" customFormat="1">
      <c r="A148" s="13"/>
      <c r="B148" s="230"/>
      <c r="C148" s="231"/>
      <c r="D148" s="232" t="s">
        <v>147</v>
      </c>
      <c r="E148" s="233" t="s">
        <v>1</v>
      </c>
      <c r="F148" s="234" t="s">
        <v>236</v>
      </c>
      <c r="G148" s="231"/>
      <c r="H148" s="235">
        <v>35.5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147</v>
      </c>
      <c r="AU148" s="241" t="s">
        <v>83</v>
      </c>
      <c r="AV148" s="13" t="s">
        <v>83</v>
      </c>
      <c r="AW148" s="13" t="s">
        <v>30</v>
      </c>
      <c r="AX148" s="13" t="s">
        <v>81</v>
      </c>
      <c r="AY148" s="241" t="s">
        <v>137</v>
      </c>
    </row>
    <row r="149" s="2" customFormat="1" ht="55.5" customHeight="1">
      <c r="A149" s="37"/>
      <c r="B149" s="38"/>
      <c r="C149" s="217" t="s">
        <v>237</v>
      </c>
      <c r="D149" s="217" t="s">
        <v>140</v>
      </c>
      <c r="E149" s="218" t="s">
        <v>238</v>
      </c>
      <c r="F149" s="219" t="s">
        <v>239</v>
      </c>
      <c r="G149" s="220" t="s">
        <v>215</v>
      </c>
      <c r="H149" s="221">
        <v>307.19999999999999</v>
      </c>
      <c r="I149" s="222"/>
      <c r="J149" s="223">
        <f>ROUND(I149*H149,2)</f>
        <v>0</v>
      </c>
      <c r="K149" s="219" t="s">
        <v>144</v>
      </c>
      <c r="L149" s="43"/>
      <c r="M149" s="224" t="s">
        <v>1</v>
      </c>
      <c r="N149" s="225" t="s">
        <v>38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145</v>
      </c>
      <c r="AT149" s="228" t="s">
        <v>140</v>
      </c>
      <c r="AU149" s="228" t="s">
        <v>83</v>
      </c>
      <c r="AY149" s="16" t="s">
        <v>137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81</v>
      </c>
      <c r="BK149" s="229">
        <f>ROUND(I149*H149,2)</f>
        <v>0</v>
      </c>
      <c r="BL149" s="16" t="s">
        <v>145</v>
      </c>
      <c r="BM149" s="228" t="s">
        <v>240</v>
      </c>
    </row>
    <row r="150" s="13" customFormat="1">
      <c r="A150" s="13"/>
      <c r="B150" s="230"/>
      <c r="C150" s="231"/>
      <c r="D150" s="232" t="s">
        <v>147</v>
      </c>
      <c r="E150" s="233" t="s">
        <v>1</v>
      </c>
      <c r="F150" s="234" t="s">
        <v>241</v>
      </c>
      <c r="G150" s="231"/>
      <c r="H150" s="235">
        <v>307.19999999999999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147</v>
      </c>
      <c r="AU150" s="241" t="s">
        <v>83</v>
      </c>
      <c r="AV150" s="13" t="s">
        <v>83</v>
      </c>
      <c r="AW150" s="13" t="s">
        <v>30</v>
      </c>
      <c r="AX150" s="13" t="s">
        <v>81</v>
      </c>
      <c r="AY150" s="241" t="s">
        <v>137</v>
      </c>
    </row>
    <row r="151" s="2" customFormat="1" ht="16.5" customHeight="1">
      <c r="A151" s="37"/>
      <c r="B151" s="38"/>
      <c r="C151" s="256" t="s">
        <v>8</v>
      </c>
      <c r="D151" s="256" t="s">
        <v>242</v>
      </c>
      <c r="E151" s="257" t="s">
        <v>243</v>
      </c>
      <c r="F151" s="258" t="s">
        <v>244</v>
      </c>
      <c r="G151" s="259" t="s">
        <v>245</v>
      </c>
      <c r="H151" s="260">
        <v>675.39999999999998</v>
      </c>
      <c r="I151" s="261"/>
      <c r="J151" s="262">
        <f>ROUND(I151*H151,2)</f>
        <v>0</v>
      </c>
      <c r="K151" s="258" t="s">
        <v>144</v>
      </c>
      <c r="L151" s="263"/>
      <c r="M151" s="264" t="s">
        <v>1</v>
      </c>
      <c r="N151" s="265" t="s">
        <v>38</v>
      </c>
      <c r="O151" s="90"/>
      <c r="P151" s="226">
        <f>O151*H151</f>
        <v>0</v>
      </c>
      <c r="Q151" s="226">
        <v>1</v>
      </c>
      <c r="R151" s="226">
        <f>Q151*H151</f>
        <v>675.39999999999998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176</v>
      </c>
      <c r="AT151" s="228" t="s">
        <v>242</v>
      </c>
      <c r="AU151" s="228" t="s">
        <v>83</v>
      </c>
      <c r="AY151" s="16" t="s">
        <v>137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81</v>
      </c>
      <c r="BK151" s="229">
        <f>ROUND(I151*H151,2)</f>
        <v>0</v>
      </c>
      <c r="BL151" s="16" t="s">
        <v>145</v>
      </c>
      <c r="BM151" s="228" t="s">
        <v>246</v>
      </c>
    </row>
    <row r="152" s="13" customFormat="1">
      <c r="A152" s="13"/>
      <c r="B152" s="230"/>
      <c r="C152" s="231"/>
      <c r="D152" s="232" t="s">
        <v>147</v>
      </c>
      <c r="E152" s="233" t="s">
        <v>1</v>
      </c>
      <c r="F152" s="234" t="s">
        <v>247</v>
      </c>
      <c r="G152" s="231"/>
      <c r="H152" s="235">
        <v>675.39999999999998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147</v>
      </c>
      <c r="AU152" s="241" t="s">
        <v>83</v>
      </c>
      <c r="AV152" s="13" t="s">
        <v>83</v>
      </c>
      <c r="AW152" s="13" t="s">
        <v>30</v>
      </c>
      <c r="AX152" s="13" t="s">
        <v>81</v>
      </c>
      <c r="AY152" s="241" t="s">
        <v>137</v>
      </c>
    </row>
    <row r="153" s="2" customFormat="1" ht="37.8" customHeight="1">
      <c r="A153" s="37"/>
      <c r="B153" s="38"/>
      <c r="C153" s="217" t="s">
        <v>248</v>
      </c>
      <c r="D153" s="217" t="s">
        <v>140</v>
      </c>
      <c r="E153" s="218" t="s">
        <v>249</v>
      </c>
      <c r="F153" s="219" t="s">
        <v>250</v>
      </c>
      <c r="G153" s="220" t="s">
        <v>215</v>
      </c>
      <c r="H153" s="221">
        <v>328.27999999999997</v>
      </c>
      <c r="I153" s="222"/>
      <c r="J153" s="223">
        <f>ROUND(I153*H153,2)</f>
        <v>0</v>
      </c>
      <c r="K153" s="219" t="s">
        <v>144</v>
      </c>
      <c r="L153" s="43"/>
      <c r="M153" s="224" t="s">
        <v>1</v>
      </c>
      <c r="N153" s="225" t="s">
        <v>38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145</v>
      </c>
      <c r="AT153" s="228" t="s">
        <v>140</v>
      </c>
      <c r="AU153" s="228" t="s">
        <v>83</v>
      </c>
      <c r="AY153" s="16" t="s">
        <v>137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81</v>
      </c>
      <c r="BK153" s="229">
        <f>ROUND(I153*H153,2)</f>
        <v>0</v>
      </c>
      <c r="BL153" s="16" t="s">
        <v>145</v>
      </c>
      <c r="BM153" s="228" t="s">
        <v>251</v>
      </c>
    </row>
    <row r="154" s="2" customFormat="1" ht="44.25" customHeight="1">
      <c r="A154" s="37"/>
      <c r="B154" s="38"/>
      <c r="C154" s="217" t="s">
        <v>252</v>
      </c>
      <c r="D154" s="217" t="s">
        <v>140</v>
      </c>
      <c r="E154" s="218" t="s">
        <v>253</v>
      </c>
      <c r="F154" s="219" t="s">
        <v>254</v>
      </c>
      <c r="G154" s="220" t="s">
        <v>245</v>
      </c>
      <c r="H154" s="221">
        <v>623.73199999999997</v>
      </c>
      <c r="I154" s="222"/>
      <c r="J154" s="223">
        <f>ROUND(I154*H154,2)</f>
        <v>0</v>
      </c>
      <c r="K154" s="219" t="s">
        <v>144</v>
      </c>
      <c r="L154" s="43"/>
      <c r="M154" s="224" t="s">
        <v>1</v>
      </c>
      <c r="N154" s="225" t="s">
        <v>38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145</v>
      </c>
      <c r="AT154" s="228" t="s">
        <v>140</v>
      </c>
      <c r="AU154" s="228" t="s">
        <v>83</v>
      </c>
      <c r="AY154" s="16" t="s">
        <v>137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81</v>
      </c>
      <c r="BK154" s="229">
        <f>ROUND(I154*H154,2)</f>
        <v>0</v>
      </c>
      <c r="BL154" s="16" t="s">
        <v>145</v>
      </c>
      <c r="BM154" s="228" t="s">
        <v>255</v>
      </c>
    </row>
    <row r="155" s="13" customFormat="1">
      <c r="A155" s="13"/>
      <c r="B155" s="230"/>
      <c r="C155" s="231"/>
      <c r="D155" s="232" t="s">
        <v>147</v>
      </c>
      <c r="E155" s="233" t="s">
        <v>1</v>
      </c>
      <c r="F155" s="234" t="s">
        <v>256</v>
      </c>
      <c r="G155" s="231"/>
      <c r="H155" s="235">
        <v>623.73199999999997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147</v>
      </c>
      <c r="AU155" s="241" t="s">
        <v>83</v>
      </c>
      <c r="AV155" s="13" t="s">
        <v>83</v>
      </c>
      <c r="AW155" s="13" t="s">
        <v>30</v>
      </c>
      <c r="AX155" s="13" t="s">
        <v>81</v>
      </c>
      <c r="AY155" s="241" t="s">
        <v>137</v>
      </c>
    </row>
    <row r="156" s="2" customFormat="1" ht="24.15" customHeight="1">
      <c r="A156" s="37"/>
      <c r="B156" s="38"/>
      <c r="C156" s="217" t="s">
        <v>257</v>
      </c>
      <c r="D156" s="217" t="s">
        <v>140</v>
      </c>
      <c r="E156" s="218" t="s">
        <v>258</v>
      </c>
      <c r="F156" s="219" t="s">
        <v>259</v>
      </c>
      <c r="G156" s="220" t="s">
        <v>194</v>
      </c>
      <c r="H156" s="221">
        <v>1024</v>
      </c>
      <c r="I156" s="222"/>
      <c r="J156" s="223">
        <f>ROUND(I156*H156,2)</f>
        <v>0</v>
      </c>
      <c r="K156" s="219" t="s">
        <v>144</v>
      </c>
      <c r="L156" s="43"/>
      <c r="M156" s="224" t="s">
        <v>1</v>
      </c>
      <c r="N156" s="225" t="s">
        <v>38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145</v>
      </c>
      <c r="AT156" s="228" t="s">
        <v>140</v>
      </c>
      <c r="AU156" s="228" t="s">
        <v>83</v>
      </c>
      <c r="AY156" s="16" t="s">
        <v>137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81</v>
      </c>
      <c r="BK156" s="229">
        <f>ROUND(I156*H156,2)</f>
        <v>0</v>
      </c>
      <c r="BL156" s="16" t="s">
        <v>145</v>
      </c>
      <c r="BM156" s="228" t="s">
        <v>260</v>
      </c>
    </row>
    <row r="157" s="13" customFormat="1">
      <c r="A157" s="13"/>
      <c r="B157" s="230"/>
      <c r="C157" s="231"/>
      <c r="D157" s="232" t="s">
        <v>147</v>
      </c>
      <c r="E157" s="233" t="s">
        <v>1</v>
      </c>
      <c r="F157" s="234" t="s">
        <v>261</v>
      </c>
      <c r="G157" s="231"/>
      <c r="H157" s="235">
        <v>396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147</v>
      </c>
      <c r="AU157" s="241" t="s">
        <v>83</v>
      </c>
      <c r="AV157" s="13" t="s">
        <v>83</v>
      </c>
      <c r="AW157" s="13" t="s">
        <v>30</v>
      </c>
      <c r="AX157" s="13" t="s">
        <v>73</v>
      </c>
      <c r="AY157" s="241" t="s">
        <v>137</v>
      </c>
    </row>
    <row r="158" s="13" customFormat="1">
      <c r="A158" s="13"/>
      <c r="B158" s="230"/>
      <c r="C158" s="231"/>
      <c r="D158" s="232" t="s">
        <v>147</v>
      </c>
      <c r="E158" s="233" t="s">
        <v>1</v>
      </c>
      <c r="F158" s="234" t="s">
        <v>262</v>
      </c>
      <c r="G158" s="231"/>
      <c r="H158" s="235">
        <v>100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147</v>
      </c>
      <c r="AU158" s="241" t="s">
        <v>83</v>
      </c>
      <c r="AV158" s="13" t="s">
        <v>83</v>
      </c>
      <c r="AW158" s="13" t="s">
        <v>30</v>
      </c>
      <c r="AX158" s="13" t="s">
        <v>73</v>
      </c>
      <c r="AY158" s="241" t="s">
        <v>137</v>
      </c>
    </row>
    <row r="159" s="13" customFormat="1">
      <c r="A159" s="13"/>
      <c r="B159" s="230"/>
      <c r="C159" s="231"/>
      <c r="D159" s="232" t="s">
        <v>147</v>
      </c>
      <c r="E159" s="233" t="s">
        <v>1</v>
      </c>
      <c r="F159" s="234" t="s">
        <v>263</v>
      </c>
      <c r="G159" s="231"/>
      <c r="H159" s="235">
        <v>16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147</v>
      </c>
      <c r="AU159" s="241" t="s">
        <v>83</v>
      </c>
      <c r="AV159" s="13" t="s">
        <v>83</v>
      </c>
      <c r="AW159" s="13" t="s">
        <v>30</v>
      </c>
      <c r="AX159" s="13" t="s">
        <v>73</v>
      </c>
      <c r="AY159" s="241" t="s">
        <v>137</v>
      </c>
    </row>
    <row r="160" s="13" customFormat="1">
      <c r="A160" s="13"/>
      <c r="B160" s="230"/>
      <c r="C160" s="231"/>
      <c r="D160" s="232" t="s">
        <v>147</v>
      </c>
      <c r="E160" s="233" t="s">
        <v>1</v>
      </c>
      <c r="F160" s="234" t="s">
        <v>264</v>
      </c>
      <c r="G160" s="231"/>
      <c r="H160" s="235">
        <v>512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147</v>
      </c>
      <c r="AU160" s="241" t="s">
        <v>83</v>
      </c>
      <c r="AV160" s="13" t="s">
        <v>83</v>
      </c>
      <c r="AW160" s="13" t="s">
        <v>30</v>
      </c>
      <c r="AX160" s="13" t="s">
        <v>73</v>
      </c>
      <c r="AY160" s="241" t="s">
        <v>137</v>
      </c>
    </row>
    <row r="161" s="14" customFormat="1">
      <c r="A161" s="14"/>
      <c r="B161" s="242"/>
      <c r="C161" s="243"/>
      <c r="D161" s="232" t="s">
        <v>147</v>
      </c>
      <c r="E161" s="244" t="s">
        <v>1</v>
      </c>
      <c r="F161" s="245" t="s">
        <v>149</v>
      </c>
      <c r="G161" s="243"/>
      <c r="H161" s="246">
        <v>1024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147</v>
      </c>
      <c r="AU161" s="252" t="s">
        <v>83</v>
      </c>
      <c r="AV161" s="14" t="s">
        <v>145</v>
      </c>
      <c r="AW161" s="14" t="s">
        <v>30</v>
      </c>
      <c r="AX161" s="14" t="s">
        <v>81</v>
      </c>
      <c r="AY161" s="252" t="s">
        <v>137</v>
      </c>
    </row>
    <row r="162" s="2" customFormat="1" ht="37.8" customHeight="1">
      <c r="A162" s="37"/>
      <c r="B162" s="38"/>
      <c r="C162" s="217" t="s">
        <v>265</v>
      </c>
      <c r="D162" s="217" t="s">
        <v>140</v>
      </c>
      <c r="E162" s="218" t="s">
        <v>266</v>
      </c>
      <c r="F162" s="219" t="s">
        <v>267</v>
      </c>
      <c r="G162" s="220" t="s">
        <v>194</v>
      </c>
      <c r="H162" s="221">
        <v>71</v>
      </c>
      <c r="I162" s="222"/>
      <c r="J162" s="223">
        <f>ROUND(I162*H162,2)</f>
        <v>0</v>
      </c>
      <c r="K162" s="219" t="s">
        <v>144</v>
      </c>
      <c r="L162" s="43"/>
      <c r="M162" s="224" t="s">
        <v>1</v>
      </c>
      <c r="N162" s="225" t="s">
        <v>38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145</v>
      </c>
      <c r="AT162" s="228" t="s">
        <v>140</v>
      </c>
      <c r="AU162" s="228" t="s">
        <v>83</v>
      </c>
      <c r="AY162" s="16" t="s">
        <v>137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81</v>
      </c>
      <c r="BK162" s="229">
        <f>ROUND(I162*H162,2)</f>
        <v>0</v>
      </c>
      <c r="BL162" s="16" t="s">
        <v>145</v>
      </c>
      <c r="BM162" s="228" t="s">
        <v>268</v>
      </c>
    </row>
    <row r="163" s="13" customFormat="1">
      <c r="A163" s="13"/>
      <c r="B163" s="230"/>
      <c r="C163" s="231"/>
      <c r="D163" s="232" t="s">
        <v>147</v>
      </c>
      <c r="E163" s="233" t="s">
        <v>1</v>
      </c>
      <c r="F163" s="234" t="s">
        <v>269</v>
      </c>
      <c r="G163" s="231"/>
      <c r="H163" s="235">
        <v>71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147</v>
      </c>
      <c r="AU163" s="241" t="s">
        <v>83</v>
      </c>
      <c r="AV163" s="13" t="s">
        <v>83</v>
      </c>
      <c r="AW163" s="13" t="s">
        <v>30</v>
      </c>
      <c r="AX163" s="13" t="s">
        <v>81</v>
      </c>
      <c r="AY163" s="241" t="s">
        <v>137</v>
      </c>
    </row>
    <row r="164" s="2" customFormat="1" ht="37.8" customHeight="1">
      <c r="A164" s="37"/>
      <c r="B164" s="38"/>
      <c r="C164" s="217" t="s">
        <v>270</v>
      </c>
      <c r="D164" s="217" t="s">
        <v>140</v>
      </c>
      <c r="E164" s="218" t="s">
        <v>271</v>
      </c>
      <c r="F164" s="219" t="s">
        <v>272</v>
      </c>
      <c r="G164" s="220" t="s">
        <v>194</v>
      </c>
      <c r="H164" s="221">
        <v>71</v>
      </c>
      <c r="I164" s="222"/>
      <c r="J164" s="223">
        <f>ROUND(I164*H164,2)</f>
        <v>0</v>
      </c>
      <c r="K164" s="219" t="s">
        <v>144</v>
      </c>
      <c r="L164" s="43"/>
      <c r="M164" s="224" t="s">
        <v>1</v>
      </c>
      <c r="N164" s="225" t="s">
        <v>38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145</v>
      </c>
      <c r="AT164" s="228" t="s">
        <v>140</v>
      </c>
      <c r="AU164" s="228" t="s">
        <v>83</v>
      </c>
      <c r="AY164" s="16" t="s">
        <v>137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81</v>
      </c>
      <c r="BK164" s="229">
        <f>ROUND(I164*H164,2)</f>
        <v>0</v>
      </c>
      <c r="BL164" s="16" t="s">
        <v>145</v>
      </c>
      <c r="BM164" s="228" t="s">
        <v>273</v>
      </c>
    </row>
    <row r="165" s="13" customFormat="1">
      <c r="A165" s="13"/>
      <c r="B165" s="230"/>
      <c r="C165" s="231"/>
      <c r="D165" s="232" t="s">
        <v>147</v>
      </c>
      <c r="E165" s="233" t="s">
        <v>1</v>
      </c>
      <c r="F165" s="234" t="s">
        <v>269</v>
      </c>
      <c r="G165" s="231"/>
      <c r="H165" s="235">
        <v>71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147</v>
      </c>
      <c r="AU165" s="241" t="s">
        <v>83</v>
      </c>
      <c r="AV165" s="13" t="s">
        <v>83</v>
      </c>
      <c r="AW165" s="13" t="s">
        <v>30</v>
      </c>
      <c r="AX165" s="13" t="s">
        <v>81</v>
      </c>
      <c r="AY165" s="241" t="s">
        <v>137</v>
      </c>
    </row>
    <row r="166" s="2" customFormat="1" ht="16.5" customHeight="1">
      <c r="A166" s="37"/>
      <c r="B166" s="38"/>
      <c r="C166" s="256" t="s">
        <v>274</v>
      </c>
      <c r="D166" s="256" t="s">
        <v>242</v>
      </c>
      <c r="E166" s="257" t="s">
        <v>275</v>
      </c>
      <c r="F166" s="258" t="s">
        <v>276</v>
      </c>
      <c r="G166" s="259" t="s">
        <v>277</v>
      </c>
      <c r="H166" s="260">
        <v>1.7749999999999999</v>
      </c>
      <c r="I166" s="261"/>
      <c r="J166" s="262">
        <f>ROUND(I166*H166,2)</f>
        <v>0</v>
      </c>
      <c r="K166" s="258" t="s">
        <v>144</v>
      </c>
      <c r="L166" s="263"/>
      <c r="M166" s="264" t="s">
        <v>1</v>
      </c>
      <c r="N166" s="265" t="s">
        <v>38</v>
      </c>
      <c r="O166" s="90"/>
      <c r="P166" s="226">
        <f>O166*H166</f>
        <v>0</v>
      </c>
      <c r="Q166" s="226">
        <v>0.001</v>
      </c>
      <c r="R166" s="226">
        <f>Q166*H166</f>
        <v>0.0017749999999999999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176</v>
      </c>
      <c r="AT166" s="228" t="s">
        <v>242</v>
      </c>
      <c r="AU166" s="228" t="s">
        <v>83</v>
      </c>
      <c r="AY166" s="16" t="s">
        <v>137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81</v>
      </c>
      <c r="BK166" s="229">
        <f>ROUND(I166*H166,2)</f>
        <v>0</v>
      </c>
      <c r="BL166" s="16" t="s">
        <v>145</v>
      </c>
      <c r="BM166" s="228" t="s">
        <v>278</v>
      </c>
    </row>
    <row r="167" s="13" customFormat="1">
      <c r="A167" s="13"/>
      <c r="B167" s="230"/>
      <c r="C167" s="231"/>
      <c r="D167" s="232" t="s">
        <v>147</v>
      </c>
      <c r="E167" s="233" t="s">
        <v>1</v>
      </c>
      <c r="F167" s="234" t="s">
        <v>279</v>
      </c>
      <c r="G167" s="231"/>
      <c r="H167" s="235">
        <v>1.7749999999999999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147</v>
      </c>
      <c r="AU167" s="241" t="s">
        <v>83</v>
      </c>
      <c r="AV167" s="13" t="s">
        <v>83</v>
      </c>
      <c r="AW167" s="13" t="s">
        <v>30</v>
      </c>
      <c r="AX167" s="13" t="s">
        <v>81</v>
      </c>
      <c r="AY167" s="241" t="s">
        <v>137</v>
      </c>
    </row>
    <row r="168" s="2" customFormat="1" ht="33" customHeight="1">
      <c r="A168" s="37"/>
      <c r="B168" s="38"/>
      <c r="C168" s="217" t="s">
        <v>280</v>
      </c>
      <c r="D168" s="217" t="s">
        <v>140</v>
      </c>
      <c r="E168" s="218" t="s">
        <v>281</v>
      </c>
      <c r="F168" s="219" t="s">
        <v>282</v>
      </c>
      <c r="G168" s="220" t="s">
        <v>194</v>
      </c>
      <c r="H168" s="221">
        <v>71</v>
      </c>
      <c r="I168" s="222"/>
      <c r="J168" s="223">
        <f>ROUND(I168*H168,2)</f>
        <v>0</v>
      </c>
      <c r="K168" s="219" t="s">
        <v>144</v>
      </c>
      <c r="L168" s="43"/>
      <c r="M168" s="224" t="s">
        <v>1</v>
      </c>
      <c r="N168" s="225" t="s">
        <v>38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145</v>
      </c>
      <c r="AT168" s="228" t="s">
        <v>140</v>
      </c>
      <c r="AU168" s="228" t="s">
        <v>83</v>
      </c>
      <c r="AY168" s="16" t="s">
        <v>137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81</v>
      </c>
      <c r="BK168" s="229">
        <f>ROUND(I168*H168,2)</f>
        <v>0</v>
      </c>
      <c r="BL168" s="16" t="s">
        <v>145</v>
      </c>
      <c r="BM168" s="228" t="s">
        <v>283</v>
      </c>
    </row>
    <row r="169" s="12" customFormat="1" ht="22.8" customHeight="1">
      <c r="A169" s="12"/>
      <c r="B169" s="201"/>
      <c r="C169" s="202"/>
      <c r="D169" s="203" t="s">
        <v>72</v>
      </c>
      <c r="E169" s="215" t="s">
        <v>83</v>
      </c>
      <c r="F169" s="215" t="s">
        <v>284</v>
      </c>
      <c r="G169" s="202"/>
      <c r="H169" s="202"/>
      <c r="I169" s="205"/>
      <c r="J169" s="216">
        <f>BK169</f>
        <v>0</v>
      </c>
      <c r="K169" s="202"/>
      <c r="L169" s="207"/>
      <c r="M169" s="208"/>
      <c r="N169" s="209"/>
      <c r="O169" s="209"/>
      <c r="P169" s="210">
        <f>SUM(P170:P174)</f>
        <v>0</v>
      </c>
      <c r="Q169" s="209"/>
      <c r="R169" s="210">
        <f>SUM(R170:R174)</f>
        <v>42.059920000000005</v>
      </c>
      <c r="S169" s="209"/>
      <c r="T169" s="211">
        <f>SUM(T170:T174)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2" t="s">
        <v>81</v>
      </c>
      <c r="AT169" s="213" t="s">
        <v>72</v>
      </c>
      <c r="AU169" s="213" t="s">
        <v>81</v>
      </c>
      <c r="AY169" s="212" t="s">
        <v>137</v>
      </c>
      <c r="BK169" s="214">
        <f>SUM(BK170:BK174)</f>
        <v>0</v>
      </c>
    </row>
    <row r="170" s="2" customFormat="1" ht="37.8" customHeight="1">
      <c r="A170" s="37"/>
      <c r="B170" s="38"/>
      <c r="C170" s="217" t="s">
        <v>285</v>
      </c>
      <c r="D170" s="217" t="s">
        <v>140</v>
      </c>
      <c r="E170" s="218" t="s">
        <v>286</v>
      </c>
      <c r="F170" s="219" t="s">
        <v>287</v>
      </c>
      <c r="G170" s="220" t="s">
        <v>194</v>
      </c>
      <c r="H170" s="221">
        <v>266</v>
      </c>
      <c r="I170" s="222"/>
      <c r="J170" s="223">
        <f>ROUND(I170*H170,2)</f>
        <v>0</v>
      </c>
      <c r="K170" s="219" t="s">
        <v>144</v>
      </c>
      <c r="L170" s="43"/>
      <c r="M170" s="224" t="s">
        <v>1</v>
      </c>
      <c r="N170" s="225" t="s">
        <v>38</v>
      </c>
      <c r="O170" s="90"/>
      <c r="P170" s="226">
        <f>O170*H170</f>
        <v>0</v>
      </c>
      <c r="Q170" s="226">
        <v>0.00017000000000000001</v>
      </c>
      <c r="R170" s="226">
        <f>Q170*H170</f>
        <v>0.045220000000000003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145</v>
      </c>
      <c r="AT170" s="228" t="s">
        <v>140</v>
      </c>
      <c r="AU170" s="228" t="s">
        <v>83</v>
      </c>
      <c r="AY170" s="16" t="s">
        <v>137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81</v>
      </c>
      <c r="BK170" s="229">
        <f>ROUND(I170*H170,2)</f>
        <v>0</v>
      </c>
      <c r="BL170" s="16" t="s">
        <v>145</v>
      </c>
      <c r="BM170" s="228" t="s">
        <v>288</v>
      </c>
    </row>
    <row r="171" s="13" customFormat="1">
      <c r="A171" s="13"/>
      <c r="B171" s="230"/>
      <c r="C171" s="231"/>
      <c r="D171" s="232" t="s">
        <v>147</v>
      </c>
      <c r="E171" s="233" t="s">
        <v>1</v>
      </c>
      <c r="F171" s="234" t="s">
        <v>289</v>
      </c>
      <c r="G171" s="231"/>
      <c r="H171" s="235">
        <v>266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147</v>
      </c>
      <c r="AU171" s="241" t="s">
        <v>83</v>
      </c>
      <c r="AV171" s="13" t="s">
        <v>83</v>
      </c>
      <c r="AW171" s="13" t="s">
        <v>30</v>
      </c>
      <c r="AX171" s="13" t="s">
        <v>81</v>
      </c>
      <c r="AY171" s="241" t="s">
        <v>137</v>
      </c>
    </row>
    <row r="172" s="2" customFormat="1" ht="24.15" customHeight="1">
      <c r="A172" s="37"/>
      <c r="B172" s="38"/>
      <c r="C172" s="256" t="s">
        <v>7</v>
      </c>
      <c r="D172" s="256" t="s">
        <v>242</v>
      </c>
      <c r="E172" s="257" t="s">
        <v>290</v>
      </c>
      <c r="F172" s="258" t="s">
        <v>291</v>
      </c>
      <c r="G172" s="259" t="s">
        <v>194</v>
      </c>
      <c r="H172" s="260">
        <v>266</v>
      </c>
      <c r="I172" s="261"/>
      <c r="J172" s="262">
        <f>ROUND(I172*H172,2)</f>
        <v>0</v>
      </c>
      <c r="K172" s="258" t="s">
        <v>144</v>
      </c>
      <c r="L172" s="263"/>
      <c r="M172" s="264" t="s">
        <v>1</v>
      </c>
      <c r="N172" s="265" t="s">
        <v>38</v>
      </c>
      <c r="O172" s="90"/>
      <c r="P172" s="226">
        <f>O172*H172</f>
        <v>0</v>
      </c>
      <c r="Q172" s="226">
        <v>0.00029999999999999997</v>
      </c>
      <c r="R172" s="226">
        <f>Q172*H172</f>
        <v>0.079799999999999996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176</v>
      </c>
      <c r="AT172" s="228" t="s">
        <v>242</v>
      </c>
      <c r="AU172" s="228" t="s">
        <v>83</v>
      </c>
      <c r="AY172" s="16" t="s">
        <v>137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81</v>
      </c>
      <c r="BK172" s="229">
        <f>ROUND(I172*H172,2)</f>
        <v>0</v>
      </c>
      <c r="BL172" s="16" t="s">
        <v>145</v>
      </c>
      <c r="BM172" s="228" t="s">
        <v>292</v>
      </c>
    </row>
    <row r="173" s="2" customFormat="1" ht="55.5" customHeight="1">
      <c r="A173" s="37"/>
      <c r="B173" s="38"/>
      <c r="C173" s="217" t="s">
        <v>293</v>
      </c>
      <c r="D173" s="217" t="s">
        <v>140</v>
      </c>
      <c r="E173" s="218" t="s">
        <v>294</v>
      </c>
      <c r="F173" s="219" t="s">
        <v>295</v>
      </c>
      <c r="G173" s="220" t="s">
        <v>207</v>
      </c>
      <c r="H173" s="221">
        <v>133</v>
      </c>
      <c r="I173" s="222"/>
      <c r="J173" s="223">
        <f>ROUND(I173*H173,2)</f>
        <v>0</v>
      </c>
      <c r="K173" s="219" t="s">
        <v>144</v>
      </c>
      <c r="L173" s="43"/>
      <c r="M173" s="224" t="s">
        <v>1</v>
      </c>
      <c r="N173" s="225" t="s">
        <v>38</v>
      </c>
      <c r="O173" s="90"/>
      <c r="P173" s="226">
        <f>O173*H173</f>
        <v>0</v>
      </c>
      <c r="Q173" s="226">
        <v>0.31530000000000002</v>
      </c>
      <c r="R173" s="226">
        <f>Q173*H173</f>
        <v>41.934900000000006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145</v>
      </c>
      <c r="AT173" s="228" t="s">
        <v>140</v>
      </c>
      <c r="AU173" s="228" t="s">
        <v>83</v>
      </c>
      <c r="AY173" s="16" t="s">
        <v>137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81</v>
      </c>
      <c r="BK173" s="229">
        <f>ROUND(I173*H173,2)</f>
        <v>0</v>
      </c>
      <c r="BL173" s="16" t="s">
        <v>145</v>
      </c>
      <c r="BM173" s="228" t="s">
        <v>296</v>
      </c>
    </row>
    <row r="174" s="13" customFormat="1">
      <c r="A174" s="13"/>
      <c r="B174" s="230"/>
      <c r="C174" s="231"/>
      <c r="D174" s="232" t="s">
        <v>147</v>
      </c>
      <c r="E174" s="233" t="s">
        <v>1</v>
      </c>
      <c r="F174" s="234" t="s">
        <v>297</v>
      </c>
      <c r="G174" s="231"/>
      <c r="H174" s="235">
        <v>133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147</v>
      </c>
      <c r="AU174" s="241" t="s">
        <v>83</v>
      </c>
      <c r="AV174" s="13" t="s">
        <v>83</v>
      </c>
      <c r="AW174" s="13" t="s">
        <v>30</v>
      </c>
      <c r="AX174" s="13" t="s">
        <v>81</v>
      </c>
      <c r="AY174" s="241" t="s">
        <v>137</v>
      </c>
    </row>
    <row r="175" s="12" customFormat="1" ht="22.8" customHeight="1">
      <c r="A175" s="12"/>
      <c r="B175" s="201"/>
      <c r="C175" s="202"/>
      <c r="D175" s="203" t="s">
        <v>72</v>
      </c>
      <c r="E175" s="215" t="s">
        <v>145</v>
      </c>
      <c r="F175" s="215" t="s">
        <v>298</v>
      </c>
      <c r="G175" s="202"/>
      <c r="H175" s="202"/>
      <c r="I175" s="205"/>
      <c r="J175" s="216">
        <f>BK175</f>
        <v>0</v>
      </c>
      <c r="K175" s="202"/>
      <c r="L175" s="207"/>
      <c r="M175" s="208"/>
      <c r="N175" s="209"/>
      <c r="O175" s="209"/>
      <c r="P175" s="210">
        <f>SUM(P176:P178)</f>
        <v>0</v>
      </c>
      <c r="Q175" s="209"/>
      <c r="R175" s="210">
        <f>SUM(R176:R178)</f>
        <v>119.378</v>
      </c>
      <c r="S175" s="209"/>
      <c r="T175" s="211">
        <f>SUM(T176:T178)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2" t="s">
        <v>81</v>
      </c>
      <c r="AT175" s="213" t="s">
        <v>72</v>
      </c>
      <c r="AU175" s="213" t="s">
        <v>81</v>
      </c>
      <c r="AY175" s="212" t="s">
        <v>137</v>
      </c>
      <c r="BK175" s="214">
        <f>SUM(BK176:BK178)</f>
        <v>0</v>
      </c>
    </row>
    <row r="176" s="2" customFormat="1" ht="37.8" customHeight="1">
      <c r="A176" s="37"/>
      <c r="B176" s="38"/>
      <c r="C176" s="217" t="s">
        <v>299</v>
      </c>
      <c r="D176" s="217" t="s">
        <v>140</v>
      </c>
      <c r="E176" s="218" t="s">
        <v>300</v>
      </c>
      <c r="F176" s="219" t="s">
        <v>301</v>
      </c>
      <c r="G176" s="220" t="s">
        <v>194</v>
      </c>
      <c r="H176" s="221">
        <v>100</v>
      </c>
      <c r="I176" s="222"/>
      <c r="J176" s="223">
        <f>ROUND(I176*H176,2)</f>
        <v>0</v>
      </c>
      <c r="K176" s="219" t="s">
        <v>1</v>
      </c>
      <c r="L176" s="43"/>
      <c r="M176" s="224" t="s">
        <v>1</v>
      </c>
      <c r="N176" s="225" t="s">
        <v>38</v>
      </c>
      <c r="O176" s="90"/>
      <c r="P176" s="226">
        <f>O176*H176</f>
        <v>0</v>
      </c>
      <c r="Q176" s="226">
        <v>0.60724999999999996</v>
      </c>
      <c r="R176" s="226">
        <f>Q176*H176</f>
        <v>60.724999999999994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145</v>
      </c>
      <c r="AT176" s="228" t="s">
        <v>140</v>
      </c>
      <c r="AU176" s="228" t="s">
        <v>83</v>
      </c>
      <c r="AY176" s="16" t="s">
        <v>137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81</v>
      </c>
      <c r="BK176" s="229">
        <f>ROUND(I176*H176,2)</f>
        <v>0</v>
      </c>
      <c r="BL176" s="16" t="s">
        <v>145</v>
      </c>
      <c r="BM176" s="228" t="s">
        <v>302</v>
      </c>
    </row>
    <row r="177" s="2" customFormat="1" ht="37.8" customHeight="1">
      <c r="A177" s="37"/>
      <c r="B177" s="38"/>
      <c r="C177" s="217" t="s">
        <v>303</v>
      </c>
      <c r="D177" s="217" t="s">
        <v>140</v>
      </c>
      <c r="E177" s="218" t="s">
        <v>304</v>
      </c>
      <c r="F177" s="219" t="s">
        <v>305</v>
      </c>
      <c r="G177" s="220" t="s">
        <v>215</v>
      </c>
      <c r="H177" s="221">
        <v>26.600000000000001</v>
      </c>
      <c r="I177" s="222"/>
      <c r="J177" s="223">
        <f>ROUND(I177*H177,2)</f>
        <v>0</v>
      </c>
      <c r="K177" s="219" t="s">
        <v>144</v>
      </c>
      <c r="L177" s="43"/>
      <c r="M177" s="224" t="s">
        <v>1</v>
      </c>
      <c r="N177" s="225" t="s">
        <v>38</v>
      </c>
      <c r="O177" s="90"/>
      <c r="P177" s="226">
        <f>O177*H177</f>
        <v>0</v>
      </c>
      <c r="Q177" s="226">
        <v>2.2050000000000001</v>
      </c>
      <c r="R177" s="226">
        <f>Q177*H177</f>
        <v>58.653000000000006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145</v>
      </c>
      <c r="AT177" s="228" t="s">
        <v>140</v>
      </c>
      <c r="AU177" s="228" t="s">
        <v>83</v>
      </c>
      <c r="AY177" s="16" t="s">
        <v>137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81</v>
      </c>
      <c r="BK177" s="229">
        <f>ROUND(I177*H177,2)</f>
        <v>0</v>
      </c>
      <c r="BL177" s="16" t="s">
        <v>145</v>
      </c>
      <c r="BM177" s="228" t="s">
        <v>306</v>
      </c>
    </row>
    <row r="178" s="13" customFormat="1">
      <c r="A178" s="13"/>
      <c r="B178" s="230"/>
      <c r="C178" s="231"/>
      <c r="D178" s="232" t="s">
        <v>147</v>
      </c>
      <c r="E178" s="233" t="s">
        <v>1</v>
      </c>
      <c r="F178" s="234" t="s">
        <v>307</v>
      </c>
      <c r="G178" s="231"/>
      <c r="H178" s="235">
        <v>26.600000000000001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147</v>
      </c>
      <c r="AU178" s="241" t="s">
        <v>83</v>
      </c>
      <c r="AV178" s="13" t="s">
        <v>83</v>
      </c>
      <c r="AW178" s="13" t="s">
        <v>30</v>
      </c>
      <c r="AX178" s="13" t="s">
        <v>81</v>
      </c>
      <c r="AY178" s="241" t="s">
        <v>137</v>
      </c>
    </row>
    <row r="179" s="12" customFormat="1" ht="22.8" customHeight="1">
      <c r="A179" s="12"/>
      <c r="B179" s="201"/>
      <c r="C179" s="202"/>
      <c r="D179" s="203" t="s">
        <v>72</v>
      </c>
      <c r="E179" s="215" t="s">
        <v>163</v>
      </c>
      <c r="F179" s="215" t="s">
        <v>308</v>
      </c>
      <c r="G179" s="202"/>
      <c r="H179" s="202"/>
      <c r="I179" s="205"/>
      <c r="J179" s="216">
        <f>BK179</f>
        <v>0</v>
      </c>
      <c r="K179" s="202"/>
      <c r="L179" s="207"/>
      <c r="M179" s="208"/>
      <c r="N179" s="209"/>
      <c r="O179" s="209"/>
      <c r="P179" s="210">
        <f>SUM(P180:P200)</f>
        <v>0</v>
      </c>
      <c r="Q179" s="209"/>
      <c r="R179" s="210">
        <f>SUM(R180:R200)</f>
        <v>664.81007999999997</v>
      </c>
      <c r="S179" s="209"/>
      <c r="T179" s="211">
        <f>SUM(T180:T200)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2" t="s">
        <v>81</v>
      </c>
      <c r="AT179" s="213" t="s">
        <v>72</v>
      </c>
      <c r="AU179" s="213" t="s">
        <v>81</v>
      </c>
      <c r="AY179" s="212" t="s">
        <v>137</v>
      </c>
      <c r="BK179" s="214">
        <f>SUM(BK180:BK200)</f>
        <v>0</v>
      </c>
    </row>
    <row r="180" s="2" customFormat="1" ht="33" customHeight="1">
      <c r="A180" s="37"/>
      <c r="B180" s="38"/>
      <c r="C180" s="217" t="s">
        <v>309</v>
      </c>
      <c r="D180" s="217" t="s">
        <v>140</v>
      </c>
      <c r="E180" s="218" t="s">
        <v>310</v>
      </c>
      <c r="F180" s="219" t="s">
        <v>311</v>
      </c>
      <c r="G180" s="220" t="s">
        <v>194</v>
      </c>
      <c r="H180" s="221">
        <v>116</v>
      </c>
      <c r="I180" s="222"/>
      <c r="J180" s="223">
        <f>ROUND(I180*H180,2)</f>
        <v>0</v>
      </c>
      <c r="K180" s="219" t="s">
        <v>144</v>
      </c>
      <c r="L180" s="43"/>
      <c r="M180" s="224" t="s">
        <v>1</v>
      </c>
      <c r="N180" s="225" t="s">
        <v>38</v>
      </c>
      <c r="O180" s="90"/>
      <c r="P180" s="226">
        <f>O180*H180</f>
        <v>0</v>
      </c>
      <c r="Q180" s="226">
        <v>0.55200000000000005</v>
      </c>
      <c r="R180" s="226">
        <f>Q180*H180</f>
        <v>64.032000000000011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145</v>
      </c>
      <c r="AT180" s="228" t="s">
        <v>140</v>
      </c>
      <c r="AU180" s="228" t="s">
        <v>83</v>
      </c>
      <c r="AY180" s="16" t="s">
        <v>137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81</v>
      </c>
      <c r="BK180" s="229">
        <f>ROUND(I180*H180,2)</f>
        <v>0</v>
      </c>
      <c r="BL180" s="16" t="s">
        <v>145</v>
      </c>
      <c r="BM180" s="228" t="s">
        <v>312</v>
      </c>
    </row>
    <row r="181" s="13" customFormat="1">
      <c r="A181" s="13"/>
      <c r="B181" s="230"/>
      <c r="C181" s="231"/>
      <c r="D181" s="232" t="s">
        <v>147</v>
      </c>
      <c r="E181" s="233" t="s">
        <v>1</v>
      </c>
      <c r="F181" s="234" t="s">
        <v>262</v>
      </c>
      <c r="G181" s="231"/>
      <c r="H181" s="235">
        <v>100</v>
      </c>
      <c r="I181" s="236"/>
      <c r="J181" s="231"/>
      <c r="K181" s="231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147</v>
      </c>
      <c r="AU181" s="241" t="s">
        <v>83</v>
      </c>
      <c r="AV181" s="13" t="s">
        <v>83</v>
      </c>
      <c r="AW181" s="13" t="s">
        <v>30</v>
      </c>
      <c r="AX181" s="13" t="s">
        <v>73</v>
      </c>
      <c r="AY181" s="241" t="s">
        <v>137</v>
      </c>
    </row>
    <row r="182" s="13" customFormat="1">
      <c r="A182" s="13"/>
      <c r="B182" s="230"/>
      <c r="C182" s="231"/>
      <c r="D182" s="232" t="s">
        <v>147</v>
      </c>
      <c r="E182" s="233" t="s">
        <v>1</v>
      </c>
      <c r="F182" s="234" t="s">
        <v>313</v>
      </c>
      <c r="G182" s="231"/>
      <c r="H182" s="235">
        <v>16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147</v>
      </c>
      <c r="AU182" s="241" t="s">
        <v>83</v>
      </c>
      <c r="AV182" s="13" t="s">
        <v>83</v>
      </c>
      <c r="AW182" s="13" t="s">
        <v>30</v>
      </c>
      <c r="AX182" s="13" t="s">
        <v>73</v>
      </c>
      <c r="AY182" s="241" t="s">
        <v>137</v>
      </c>
    </row>
    <row r="183" s="14" customFormat="1">
      <c r="A183" s="14"/>
      <c r="B183" s="242"/>
      <c r="C183" s="243"/>
      <c r="D183" s="232" t="s">
        <v>147</v>
      </c>
      <c r="E183" s="244" t="s">
        <v>1</v>
      </c>
      <c r="F183" s="245" t="s">
        <v>149</v>
      </c>
      <c r="G183" s="243"/>
      <c r="H183" s="246">
        <v>116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147</v>
      </c>
      <c r="AU183" s="252" t="s">
        <v>83</v>
      </c>
      <c r="AV183" s="14" t="s">
        <v>145</v>
      </c>
      <c r="AW183" s="14" t="s">
        <v>30</v>
      </c>
      <c r="AX183" s="14" t="s">
        <v>81</v>
      </c>
      <c r="AY183" s="252" t="s">
        <v>137</v>
      </c>
    </row>
    <row r="184" s="2" customFormat="1" ht="33" customHeight="1">
      <c r="A184" s="37"/>
      <c r="B184" s="38"/>
      <c r="C184" s="217" t="s">
        <v>314</v>
      </c>
      <c r="D184" s="217" t="s">
        <v>140</v>
      </c>
      <c r="E184" s="218" t="s">
        <v>315</v>
      </c>
      <c r="F184" s="219" t="s">
        <v>316</v>
      </c>
      <c r="G184" s="220" t="s">
        <v>194</v>
      </c>
      <c r="H184" s="221">
        <v>396</v>
      </c>
      <c r="I184" s="222"/>
      <c r="J184" s="223">
        <f>ROUND(I184*H184,2)</f>
        <v>0</v>
      </c>
      <c r="K184" s="219" t="s">
        <v>144</v>
      </c>
      <c r="L184" s="43"/>
      <c r="M184" s="224" t="s">
        <v>1</v>
      </c>
      <c r="N184" s="225" t="s">
        <v>38</v>
      </c>
      <c r="O184" s="90"/>
      <c r="P184" s="226">
        <f>O184*H184</f>
        <v>0</v>
      </c>
      <c r="Q184" s="226">
        <v>0.57499999999999996</v>
      </c>
      <c r="R184" s="226">
        <f>Q184*H184</f>
        <v>227.69999999999999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145</v>
      </c>
      <c r="AT184" s="228" t="s">
        <v>140</v>
      </c>
      <c r="AU184" s="228" t="s">
        <v>83</v>
      </c>
      <c r="AY184" s="16" t="s">
        <v>137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81</v>
      </c>
      <c r="BK184" s="229">
        <f>ROUND(I184*H184,2)</f>
        <v>0</v>
      </c>
      <c r="BL184" s="16" t="s">
        <v>145</v>
      </c>
      <c r="BM184" s="228" t="s">
        <v>317</v>
      </c>
    </row>
    <row r="185" s="13" customFormat="1">
      <c r="A185" s="13"/>
      <c r="B185" s="230"/>
      <c r="C185" s="231"/>
      <c r="D185" s="232" t="s">
        <v>147</v>
      </c>
      <c r="E185" s="233" t="s">
        <v>1</v>
      </c>
      <c r="F185" s="234" t="s">
        <v>261</v>
      </c>
      <c r="G185" s="231"/>
      <c r="H185" s="235">
        <v>396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147</v>
      </c>
      <c r="AU185" s="241" t="s">
        <v>83</v>
      </c>
      <c r="AV185" s="13" t="s">
        <v>83</v>
      </c>
      <c r="AW185" s="13" t="s">
        <v>30</v>
      </c>
      <c r="AX185" s="13" t="s">
        <v>81</v>
      </c>
      <c r="AY185" s="241" t="s">
        <v>137</v>
      </c>
    </row>
    <row r="186" s="2" customFormat="1" ht="37.8" customHeight="1">
      <c r="A186" s="37"/>
      <c r="B186" s="38"/>
      <c r="C186" s="217" t="s">
        <v>318</v>
      </c>
      <c r="D186" s="217" t="s">
        <v>140</v>
      </c>
      <c r="E186" s="218" t="s">
        <v>319</v>
      </c>
      <c r="F186" s="219" t="s">
        <v>320</v>
      </c>
      <c r="G186" s="220" t="s">
        <v>194</v>
      </c>
      <c r="H186" s="221">
        <v>396</v>
      </c>
      <c r="I186" s="222"/>
      <c r="J186" s="223">
        <f>ROUND(I186*H186,2)</f>
        <v>0</v>
      </c>
      <c r="K186" s="219" t="s">
        <v>144</v>
      </c>
      <c r="L186" s="43"/>
      <c r="M186" s="224" t="s">
        <v>1</v>
      </c>
      <c r="N186" s="225" t="s">
        <v>38</v>
      </c>
      <c r="O186" s="90"/>
      <c r="P186" s="226">
        <f>O186*H186</f>
        <v>0</v>
      </c>
      <c r="Q186" s="226">
        <v>0.42148999999999998</v>
      </c>
      <c r="R186" s="226">
        <f>Q186*H186</f>
        <v>166.91003999999998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145</v>
      </c>
      <c r="AT186" s="228" t="s">
        <v>140</v>
      </c>
      <c r="AU186" s="228" t="s">
        <v>83</v>
      </c>
      <c r="AY186" s="16" t="s">
        <v>137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81</v>
      </c>
      <c r="BK186" s="229">
        <f>ROUND(I186*H186,2)</f>
        <v>0</v>
      </c>
      <c r="BL186" s="16" t="s">
        <v>145</v>
      </c>
      <c r="BM186" s="228" t="s">
        <v>321</v>
      </c>
    </row>
    <row r="187" s="13" customFormat="1">
      <c r="A187" s="13"/>
      <c r="B187" s="230"/>
      <c r="C187" s="231"/>
      <c r="D187" s="232" t="s">
        <v>147</v>
      </c>
      <c r="E187" s="233" t="s">
        <v>1</v>
      </c>
      <c r="F187" s="234" t="s">
        <v>261</v>
      </c>
      <c r="G187" s="231"/>
      <c r="H187" s="235">
        <v>396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147</v>
      </c>
      <c r="AU187" s="241" t="s">
        <v>83</v>
      </c>
      <c r="AV187" s="13" t="s">
        <v>83</v>
      </c>
      <c r="AW187" s="13" t="s">
        <v>30</v>
      </c>
      <c r="AX187" s="13" t="s">
        <v>81</v>
      </c>
      <c r="AY187" s="241" t="s">
        <v>137</v>
      </c>
    </row>
    <row r="188" s="2" customFormat="1" ht="44.25" customHeight="1">
      <c r="A188" s="37"/>
      <c r="B188" s="38"/>
      <c r="C188" s="217" t="s">
        <v>322</v>
      </c>
      <c r="D188" s="217" t="s">
        <v>140</v>
      </c>
      <c r="E188" s="218" t="s">
        <v>323</v>
      </c>
      <c r="F188" s="219" t="s">
        <v>324</v>
      </c>
      <c r="G188" s="220" t="s">
        <v>194</v>
      </c>
      <c r="H188" s="221">
        <v>396</v>
      </c>
      <c r="I188" s="222"/>
      <c r="J188" s="223">
        <f>ROUND(I188*H188,2)</f>
        <v>0</v>
      </c>
      <c r="K188" s="219" t="s">
        <v>144</v>
      </c>
      <c r="L188" s="43"/>
      <c r="M188" s="224" t="s">
        <v>1</v>
      </c>
      <c r="N188" s="225" t="s">
        <v>38</v>
      </c>
      <c r="O188" s="90"/>
      <c r="P188" s="226">
        <f>O188*H188</f>
        <v>0</v>
      </c>
      <c r="Q188" s="226">
        <v>0.13188</v>
      </c>
      <c r="R188" s="226">
        <f>Q188*H188</f>
        <v>52.22448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145</v>
      </c>
      <c r="AT188" s="228" t="s">
        <v>140</v>
      </c>
      <c r="AU188" s="228" t="s">
        <v>83</v>
      </c>
      <c r="AY188" s="16" t="s">
        <v>137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81</v>
      </c>
      <c r="BK188" s="229">
        <f>ROUND(I188*H188,2)</f>
        <v>0</v>
      </c>
      <c r="BL188" s="16" t="s">
        <v>145</v>
      </c>
      <c r="BM188" s="228" t="s">
        <v>325</v>
      </c>
    </row>
    <row r="189" s="13" customFormat="1">
      <c r="A189" s="13"/>
      <c r="B189" s="230"/>
      <c r="C189" s="231"/>
      <c r="D189" s="232" t="s">
        <v>147</v>
      </c>
      <c r="E189" s="233" t="s">
        <v>1</v>
      </c>
      <c r="F189" s="234" t="s">
        <v>261</v>
      </c>
      <c r="G189" s="231"/>
      <c r="H189" s="235">
        <v>396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147</v>
      </c>
      <c r="AU189" s="241" t="s">
        <v>83</v>
      </c>
      <c r="AV189" s="13" t="s">
        <v>83</v>
      </c>
      <c r="AW189" s="13" t="s">
        <v>30</v>
      </c>
      <c r="AX189" s="13" t="s">
        <v>81</v>
      </c>
      <c r="AY189" s="241" t="s">
        <v>137</v>
      </c>
    </row>
    <row r="190" s="2" customFormat="1" ht="24.15" customHeight="1">
      <c r="A190" s="37"/>
      <c r="B190" s="38"/>
      <c r="C190" s="217" t="s">
        <v>326</v>
      </c>
      <c r="D190" s="217" t="s">
        <v>140</v>
      </c>
      <c r="E190" s="218" t="s">
        <v>327</v>
      </c>
      <c r="F190" s="219" t="s">
        <v>328</v>
      </c>
      <c r="G190" s="220" t="s">
        <v>194</v>
      </c>
      <c r="H190" s="221">
        <v>396</v>
      </c>
      <c r="I190" s="222"/>
      <c r="J190" s="223">
        <f>ROUND(I190*H190,2)</f>
        <v>0</v>
      </c>
      <c r="K190" s="219" t="s">
        <v>144</v>
      </c>
      <c r="L190" s="43"/>
      <c r="M190" s="224" t="s">
        <v>1</v>
      </c>
      <c r="N190" s="225" t="s">
        <v>38</v>
      </c>
      <c r="O190" s="90"/>
      <c r="P190" s="226">
        <f>O190*H190</f>
        <v>0</v>
      </c>
      <c r="Q190" s="226">
        <v>0.00031</v>
      </c>
      <c r="R190" s="226">
        <f>Q190*H190</f>
        <v>0.12275999999999999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145</v>
      </c>
      <c r="AT190" s="228" t="s">
        <v>140</v>
      </c>
      <c r="AU190" s="228" t="s">
        <v>83</v>
      </c>
      <c r="AY190" s="16" t="s">
        <v>137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81</v>
      </c>
      <c r="BK190" s="229">
        <f>ROUND(I190*H190,2)</f>
        <v>0</v>
      </c>
      <c r="BL190" s="16" t="s">
        <v>145</v>
      </c>
      <c r="BM190" s="228" t="s">
        <v>329</v>
      </c>
    </row>
    <row r="191" s="13" customFormat="1">
      <c r="A191" s="13"/>
      <c r="B191" s="230"/>
      <c r="C191" s="231"/>
      <c r="D191" s="232" t="s">
        <v>147</v>
      </c>
      <c r="E191" s="233" t="s">
        <v>1</v>
      </c>
      <c r="F191" s="234" t="s">
        <v>261</v>
      </c>
      <c r="G191" s="231"/>
      <c r="H191" s="235">
        <v>396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147</v>
      </c>
      <c r="AU191" s="241" t="s">
        <v>83</v>
      </c>
      <c r="AV191" s="13" t="s">
        <v>83</v>
      </c>
      <c r="AW191" s="13" t="s">
        <v>30</v>
      </c>
      <c r="AX191" s="13" t="s">
        <v>81</v>
      </c>
      <c r="AY191" s="241" t="s">
        <v>137</v>
      </c>
    </row>
    <row r="192" s="2" customFormat="1" ht="24.15" customHeight="1">
      <c r="A192" s="37"/>
      <c r="B192" s="38"/>
      <c r="C192" s="217" t="s">
        <v>330</v>
      </c>
      <c r="D192" s="217" t="s">
        <v>140</v>
      </c>
      <c r="E192" s="218" t="s">
        <v>331</v>
      </c>
      <c r="F192" s="219" t="s">
        <v>332</v>
      </c>
      <c r="G192" s="220" t="s">
        <v>194</v>
      </c>
      <c r="H192" s="221">
        <v>396</v>
      </c>
      <c r="I192" s="222"/>
      <c r="J192" s="223">
        <f>ROUND(I192*H192,2)</f>
        <v>0</v>
      </c>
      <c r="K192" s="219" t="s">
        <v>144</v>
      </c>
      <c r="L192" s="43"/>
      <c r="M192" s="224" t="s">
        <v>1</v>
      </c>
      <c r="N192" s="225" t="s">
        <v>38</v>
      </c>
      <c r="O192" s="90"/>
      <c r="P192" s="226">
        <f>O192*H192</f>
        <v>0</v>
      </c>
      <c r="Q192" s="226">
        <v>0.00040999999999999999</v>
      </c>
      <c r="R192" s="226">
        <f>Q192*H192</f>
        <v>0.16236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145</v>
      </c>
      <c r="AT192" s="228" t="s">
        <v>140</v>
      </c>
      <c r="AU192" s="228" t="s">
        <v>83</v>
      </c>
      <c r="AY192" s="16" t="s">
        <v>137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81</v>
      </c>
      <c r="BK192" s="229">
        <f>ROUND(I192*H192,2)</f>
        <v>0</v>
      </c>
      <c r="BL192" s="16" t="s">
        <v>145</v>
      </c>
      <c r="BM192" s="228" t="s">
        <v>333</v>
      </c>
    </row>
    <row r="193" s="13" customFormat="1">
      <c r="A193" s="13"/>
      <c r="B193" s="230"/>
      <c r="C193" s="231"/>
      <c r="D193" s="232" t="s">
        <v>147</v>
      </c>
      <c r="E193" s="233" t="s">
        <v>1</v>
      </c>
      <c r="F193" s="234" t="s">
        <v>261</v>
      </c>
      <c r="G193" s="231"/>
      <c r="H193" s="235">
        <v>396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147</v>
      </c>
      <c r="AU193" s="241" t="s">
        <v>83</v>
      </c>
      <c r="AV193" s="13" t="s">
        <v>83</v>
      </c>
      <c r="AW193" s="13" t="s">
        <v>30</v>
      </c>
      <c r="AX193" s="13" t="s">
        <v>81</v>
      </c>
      <c r="AY193" s="241" t="s">
        <v>137</v>
      </c>
    </row>
    <row r="194" s="2" customFormat="1" ht="49.05" customHeight="1">
      <c r="A194" s="37"/>
      <c r="B194" s="38"/>
      <c r="C194" s="217" t="s">
        <v>334</v>
      </c>
      <c r="D194" s="217" t="s">
        <v>140</v>
      </c>
      <c r="E194" s="218" t="s">
        <v>335</v>
      </c>
      <c r="F194" s="219" t="s">
        <v>336</v>
      </c>
      <c r="G194" s="220" t="s">
        <v>194</v>
      </c>
      <c r="H194" s="221">
        <v>396</v>
      </c>
      <c r="I194" s="222"/>
      <c r="J194" s="223">
        <f>ROUND(I194*H194,2)</f>
        <v>0</v>
      </c>
      <c r="K194" s="219" t="s">
        <v>144</v>
      </c>
      <c r="L194" s="43"/>
      <c r="M194" s="224" t="s">
        <v>1</v>
      </c>
      <c r="N194" s="225" t="s">
        <v>38</v>
      </c>
      <c r="O194" s="90"/>
      <c r="P194" s="226">
        <f>O194*H194</f>
        <v>0</v>
      </c>
      <c r="Q194" s="226">
        <v>0.10373</v>
      </c>
      <c r="R194" s="226">
        <f>Q194*H194</f>
        <v>41.077080000000002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145</v>
      </c>
      <c r="AT194" s="228" t="s">
        <v>140</v>
      </c>
      <c r="AU194" s="228" t="s">
        <v>83</v>
      </c>
      <c r="AY194" s="16" t="s">
        <v>137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81</v>
      </c>
      <c r="BK194" s="229">
        <f>ROUND(I194*H194,2)</f>
        <v>0</v>
      </c>
      <c r="BL194" s="16" t="s">
        <v>145</v>
      </c>
      <c r="BM194" s="228" t="s">
        <v>337</v>
      </c>
    </row>
    <row r="195" s="13" customFormat="1">
      <c r="A195" s="13"/>
      <c r="B195" s="230"/>
      <c r="C195" s="231"/>
      <c r="D195" s="232" t="s">
        <v>147</v>
      </c>
      <c r="E195" s="233" t="s">
        <v>1</v>
      </c>
      <c r="F195" s="234" t="s">
        <v>261</v>
      </c>
      <c r="G195" s="231"/>
      <c r="H195" s="235">
        <v>396</v>
      </c>
      <c r="I195" s="236"/>
      <c r="J195" s="231"/>
      <c r="K195" s="231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147</v>
      </c>
      <c r="AU195" s="241" t="s">
        <v>83</v>
      </c>
      <c r="AV195" s="13" t="s">
        <v>83</v>
      </c>
      <c r="AW195" s="13" t="s">
        <v>30</v>
      </c>
      <c r="AX195" s="13" t="s">
        <v>81</v>
      </c>
      <c r="AY195" s="241" t="s">
        <v>137</v>
      </c>
    </row>
    <row r="196" s="2" customFormat="1" ht="44.25" customHeight="1">
      <c r="A196" s="37"/>
      <c r="B196" s="38"/>
      <c r="C196" s="217" t="s">
        <v>338</v>
      </c>
      <c r="D196" s="217" t="s">
        <v>140</v>
      </c>
      <c r="E196" s="218" t="s">
        <v>339</v>
      </c>
      <c r="F196" s="219" t="s">
        <v>340</v>
      </c>
      <c r="G196" s="220" t="s">
        <v>194</v>
      </c>
      <c r="H196" s="221">
        <v>396</v>
      </c>
      <c r="I196" s="222"/>
      <c r="J196" s="223">
        <f>ROUND(I196*H196,2)</f>
        <v>0</v>
      </c>
      <c r="K196" s="219" t="s">
        <v>144</v>
      </c>
      <c r="L196" s="43"/>
      <c r="M196" s="224" t="s">
        <v>1</v>
      </c>
      <c r="N196" s="225" t="s">
        <v>38</v>
      </c>
      <c r="O196" s="90"/>
      <c r="P196" s="226">
        <f>O196*H196</f>
        <v>0</v>
      </c>
      <c r="Q196" s="226">
        <v>0.12966</v>
      </c>
      <c r="R196" s="226">
        <f>Q196*H196</f>
        <v>51.345359999999999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145</v>
      </c>
      <c r="AT196" s="228" t="s">
        <v>140</v>
      </c>
      <c r="AU196" s="228" t="s">
        <v>83</v>
      </c>
      <c r="AY196" s="16" t="s">
        <v>137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81</v>
      </c>
      <c r="BK196" s="229">
        <f>ROUND(I196*H196,2)</f>
        <v>0</v>
      </c>
      <c r="BL196" s="16" t="s">
        <v>145</v>
      </c>
      <c r="BM196" s="228" t="s">
        <v>341</v>
      </c>
    </row>
    <row r="197" s="13" customFormat="1">
      <c r="A197" s="13"/>
      <c r="B197" s="230"/>
      <c r="C197" s="231"/>
      <c r="D197" s="232" t="s">
        <v>147</v>
      </c>
      <c r="E197" s="233" t="s">
        <v>1</v>
      </c>
      <c r="F197" s="234" t="s">
        <v>261</v>
      </c>
      <c r="G197" s="231"/>
      <c r="H197" s="235">
        <v>396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147</v>
      </c>
      <c r="AU197" s="241" t="s">
        <v>83</v>
      </c>
      <c r="AV197" s="13" t="s">
        <v>83</v>
      </c>
      <c r="AW197" s="13" t="s">
        <v>30</v>
      </c>
      <c r="AX197" s="13" t="s">
        <v>81</v>
      </c>
      <c r="AY197" s="241" t="s">
        <v>137</v>
      </c>
    </row>
    <row r="198" s="2" customFormat="1" ht="55.5" customHeight="1">
      <c r="A198" s="37"/>
      <c r="B198" s="38"/>
      <c r="C198" s="217" t="s">
        <v>342</v>
      </c>
      <c r="D198" s="217" t="s">
        <v>140</v>
      </c>
      <c r="E198" s="218" t="s">
        <v>343</v>
      </c>
      <c r="F198" s="219" t="s">
        <v>344</v>
      </c>
      <c r="G198" s="220" t="s">
        <v>194</v>
      </c>
      <c r="H198" s="221">
        <v>100</v>
      </c>
      <c r="I198" s="222"/>
      <c r="J198" s="223">
        <f>ROUND(I198*H198,2)</f>
        <v>0</v>
      </c>
      <c r="K198" s="219" t="s">
        <v>144</v>
      </c>
      <c r="L198" s="43"/>
      <c r="M198" s="224" t="s">
        <v>1</v>
      </c>
      <c r="N198" s="225" t="s">
        <v>38</v>
      </c>
      <c r="O198" s="90"/>
      <c r="P198" s="226">
        <f>O198*H198</f>
        <v>0</v>
      </c>
      <c r="Q198" s="226">
        <v>0.19536000000000001</v>
      </c>
      <c r="R198" s="226">
        <f>Q198*H198</f>
        <v>19.536000000000001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145</v>
      </c>
      <c r="AT198" s="228" t="s">
        <v>140</v>
      </c>
      <c r="AU198" s="228" t="s">
        <v>83</v>
      </c>
      <c r="AY198" s="16" t="s">
        <v>137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81</v>
      </c>
      <c r="BK198" s="229">
        <f>ROUND(I198*H198,2)</f>
        <v>0</v>
      </c>
      <c r="BL198" s="16" t="s">
        <v>145</v>
      </c>
      <c r="BM198" s="228" t="s">
        <v>345</v>
      </c>
    </row>
    <row r="199" s="13" customFormat="1">
      <c r="A199" s="13"/>
      <c r="B199" s="230"/>
      <c r="C199" s="231"/>
      <c r="D199" s="232" t="s">
        <v>147</v>
      </c>
      <c r="E199" s="233" t="s">
        <v>1</v>
      </c>
      <c r="F199" s="234" t="s">
        <v>262</v>
      </c>
      <c r="G199" s="231"/>
      <c r="H199" s="235">
        <v>100</v>
      </c>
      <c r="I199" s="236"/>
      <c r="J199" s="231"/>
      <c r="K199" s="231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147</v>
      </c>
      <c r="AU199" s="241" t="s">
        <v>83</v>
      </c>
      <c r="AV199" s="13" t="s">
        <v>83</v>
      </c>
      <c r="AW199" s="13" t="s">
        <v>30</v>
      </c>
      <c r="AX199" s="13" t="s">
        <v>81</v>
      </c>
      <c r="AY199" s="241" t="s">
        <v>137</v>
      </c>
    </row>
    <row r="200" s="2" customFormat="1" ht="16.5" customHeight="1">
      <c r="A200" s="37"/>
      <c r="B200" s="38"/>
      <c r="C200" s="256" t="s">
        <v>346</v>
      </c>
      <c r="D200" s="256" t="s">
        <v>242</v>
      </c>
      <c r="E200" s="257" t="s">
        <v>347</v>
      </c>
      <c r="F200" s="258" t="s">
        <v>348</v>
      </c>
      <c r="G200" s="259" t="s">
        <v>194</v>
      </c>
      <c r="H200" s="260">
        <v>100</v>
      </c>
      <c r="I200" s="261"/>
      <c r="J200" s="262">
        <f>ROUND(I200*H200,2)</f>
        <v>0</v>
      </c>
      <c r="K200" s="258" t="s">
        <v>144</v>
      </c>
      <c r="L200" s="263"/>
      <c r="M200" s="264" t="s">
        <v>1</v>
      </c>
      <c r="N200" s="265" t="s">
        <v>38</v>
      </c>
      <c r="O200" s="90"/>
      <c r="P200" s="226">
        <f>O200*H200</f>
        <v>0</v>
      </c>
      <c r="Q200" s="226">
        <v>0.41699999999999998</v>
      </c>
      <c r="R200" s="226">
        <f>Q200*H200</f>
        <v>41.699999999999996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176</v>
      </c>
      <c r="AT200" s="228" t="s">
        <v>242</v>
      </c>
      <c r="AU200" s="228" t="s">
        <v>83</v>
      </c>
      <c r="AY200" s="16" t="s">
        <v>137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81</v>
      </c>
      <c r="BK200" s="229">
        <f>ROUND(I200*H200,2)</f>
        <v>0</v>
      </c>
      <c r="BL200" s="16" t="s">
        <v>145</v>
      </c>
      <c r="BM200" s="228" t="s">
        <v>349</v>
      </c>
    </row>
    <row r="201" s="12" customFormat="1" ht="22.8" customHeight="1">
      <c r="A201" s="12"/>
      <c r="B201" s="201"/>
      <c r="C201" s="202"/>
      <c r="D201" s="203" t="s">
        <v>72</v>
      </c>
      <c r="E201" s="215" t="s">
        <v>226</v>
      </c>
      <c r="F201" s="215" t="s">
        <v>350</v>
      </c>
      <c r="G201" s="202"/>
      <c r="H201" s="202"/>
      <c r="I201" s="205"/>
      <c r="J201" s="216">
        <f>BK201</f>
        <v>0</v>
      </c>
      <c r="K201" s="202"/>
      <c r="L201" s="207"/>
      <c r="M201" s="208"/>
      <c r="N201" s="209"/>
      <c r="O201" s="209"/>
      <c r="P201" s="210">
        <f>SUM(P202:P207)</f>
        <v>0</v>
      </c>
      <c r="Q201" s="209"/>
      <c r="R201" s="210">
        <f>SUM(R202:R207)</f>
        <v>14.86528</v>
      </c>
      <c r="S201" s="209"/>
      <c r="T201" s="211">
        <f>SUM(T202:T207)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2" t="s">
        <v>81</v>
      </c>
      <c r="AT201" s="213" t="s">
        <v>72</v>
      </c>
      <c r="AU201" s="213" t="s">
        <v>81</v>
      </c>
      <c r="AY201" s="212" t="s">
        <v>137</v>
      </c>
      <c r="BK201" s="214">
        <f>SUM(BK202:BK207)</f>
        <v>0</v>
      </c>
    </row>
    <row r="202" s="2" customFormat="1" ht="62.7" customHeight="1">
      <c r="A202" s="37"/>
      <c r="B202" s="38"/>
      <c r="C202" s="217" t="s">
        <v>351</v>
      </c>
      <c r="D202" s="217" t="s">
        <v>140</v>
      </c>
      <c r="E202" s="218" t="s">
        <v>352</v>
      </c>
      <c r="F202" s="219" t="s">
        <v>353</v>
      </c>
      <c r="G202" s="220" t="s">
        <v>207</v>
      </c>
      <c r="H202" s="221">
        <v>32</v>
      </c>
      <c r="I202" s="222"/>
      <c r="J202" s="223">
        <f>ROUND(I202*H202,2)</f>
        <v>0</v>
      </c>
      <c r="K202" s="219" t="s">
        <v>144</v>
      </c>
      <c r="L202" s="43"/>
      <c r="M202" s="224" t="s">
        <v>1</v>
      </c>
      <c r="N202" s="225" t="s">
        <v>38</v>
      </c>
      <c r="O202" s="90"/>
      <c r="P202" s="226">
        <f>O202*H202</f>
        <v>0</v>
      </c>
      <c r="Q202" s="226">
        <v>0.089779999999999999</v>
      </c>
      <c r="R202" s="226">
        <f>Q202*H202</f>
        <v>2.87296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145</v>
      </c>
      <c r="AT202" s="228" t="s">
        <v>140</v>
      </c>
      <c r="AU202" s="228" t="s">
        <v>83</v>
      </c>
      <c r="AY202" s="16" t="s">
        <v>137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81</v>
      </c>
      <c r="BK202" s="229">
        <f>ROUND(I202*H202,2)</f>
        <v>0</v>
      </c>
      <c r="BL202" s="16" t="s">
        <v>145</v>
      </c>
      <c r="BM202" s="228" t="s">
        <v>354</v>
      </c>
    </row>
    <row r="203" s="13" customFormat="1">
      <c r="A203" s="13"/>
      <c r="B203" s="230"/>
      <c r="C203" s="231"/>
      <c r="D203" s="232" t="s">
        <v>147</v>
      </c>
      <c r="E203" s="233" t="s">
        <v>1</v>
      </c>
      <c r="F203" s="234" t="s">
        <v>338</v>
      </c>
      <c r="G203" s="231"/>
      <c r="H203" s="235">
        <v>32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147</v>
      </c>
      <c r="AU203" s="241" t="s">
        <v>83</v>
      </c>
      <c r="AV203" s="13" t="s">
        <v>83</v>
      </c>
      <c r="AW203" s="13" t="s">
        <v>30</v>
      </c>
      <c r="AX203" s="13" t="s">
        <v>81</v>
      </c>
      <c r="AY203" s="241" t="s">
        <v>137</v>
      </c>
    </row>
    <row r="204" s="2" customFormat="1" ht="16.5" customHeight="1">
      <c r="A204" s="37"/>
      <c r="B204" s="38"/>
      <c r="C204" s="256" t="s">
        <v>355</v>
      </c>
      <c r="D204" s="256" t="s">
        <v>242</v>
      </c>
      <c r="E204" s="257" t="s">
        <v>356</v>
      </c>
      <c r="F204" s="258" t="s">
        <v>357</v>
      </c>
      <c r="G204" s="259" t="s">
        <v>194</v>
      </c>
      <c r="H204" s="260">
        <v>3.2000000000000002</v>
      </c>
      <c r="I204" s="261"/>
      <c r="J204" s="262">
        <f>ROUND(I204*H204,2)</f>
        <v>0</v>
      </c>
      <c r="K204" s="258" t="s">
        <v>144</v>
      </c>
      <c r="L204" s="263"/>
      <c r="M204" s="264" t="s">
        <v>1</v>
      </c>
      <c r="N204" s="265" t="s">
        <v>38</v>
      </c>
      <c r="O204" s="90"/>
      <c r="P204" s="226">
        <f>O204*H204</f>
        <v>0</v>
      </c>
      <c r="Q204" s="226">
        <v>0.222</v>
      </c>
      <c r="R204" s="226">
        <f>Q204*H204</f>
        <v>0.71040000000000003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176</v>
      </c>
      <c r="AT204" s="228" t="s">
        <v>242</v>
      </c>
      <c r="AU204" s="228" t="s">
        <v>83</v>
      </c>
      <c r="AY204" s="16" t="s">
        <v>137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81</v>
      </c>
      <c r="BK204" s="229">
        <f>ROUND(I204*H204,2)</f>
        <v>0</v>
      </c>
      <c r="BL204" s="16" t="s">
        <v>145</v>
      </c>
      <c r="BM204" s="228" t="s">
        <v>358</v>
      </c>
    </row>
    <row r="205" s="13" customFormat="1">
      <c r="A205" s="13"/>
      <c r="B205" s="230"/>
      <c r="C205" s="231"/>
      <c r="D205" s="232" t="s">
        <v>147</v>
      </c>
      <c r="E205" s="233" t="s">
        <v>1</v>
      </c>
      <c r="F205" s="234" t="s">
        <v>359</v>
      </c>
      <c r="G205" s="231"/>
      <c r="H205" s="235">
        <v>3.2000000000000002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147</v>
      </c>
      <c r="AU205" s="241" t="s">
        <v>83</v>
      </c>
      <c r="AV205" s="13" t="s">
        <v>83</v>
      </c>
      <c r="AW205" s="13" t="s">
        <v>30</v>
      </c>
      <c r="AX205" s="13" t="s">
        <v>81</v>
      </c>
      <c r="AY205" s="241" t="s">
        <v>137</v>
      </c>
    </row>
    <row r="206" s="2" customFormat="1" ht="49.05" customHeight="1">
      <c r="A206" s="37"/>
      <c r="B206" s="38"/>
      <c r="C206" s="217" t="s">
        <v>360</v>
      </c>
      <c r="D206" s="217" t="s">
        <v>140</v>
      </c>
      <c r="E206" s="218" t="s">
        <v>361</v>
      </c>
      <c r="F206" s="219" t="s">
        <v>362</v>
      </c>
      <c r="G206" s="220" t="s">
        <v>207</v>
      </c>
      <c r="H206" s="221">
        <v>32</v>
      </c>
      <c r="I206" s="222"/>
      <c r="J206" s="223">
        <f>ROUND(I206*H206,2)</f>
        <v>0</v>
      </c>
      <c r="K206" s="219" t="s">
        <v>144</v>
      </c>
      <c r="L206" s="43"/>
      <c r="M206" s="224" t="s">
        <v>1</v>
      </c>
      <c r="N206" s="225" t="s">
        <v>38</v>
      </c>
      <c r="O206" s="90"/>
      <c r="P206" s="226">
        <f>O206*H206</f>
        <v>0</v>
      </c>
      <c r="Q206" s="226">
        <v>0.15256</v>
      </c>
      <c r="R206" s="226">
        <f>Q206*H206</f>
        <v>4.88192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145</v>
      </c>
      <c r="AT206" s="228" t="s">
        <v>140</v>
      </c>
      <c r="AU206" s="228" t="s">
        <v>83</v>
      </c>
      <c r="AY206" s="16" t="s">
        <v>137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81</v>
      </c>
      <c r="BK206" s="229">
        <f>ROUND(I206*H206,2)</f>
        <v>0</v>
      </c>
      <c r="BL206" s="16" t="s">
        <v>145</v>
      </c>
      <c r="BM206" s="228" t="s">
        <v>363</v>
      </c>
    </row>
    <row r="207" s="2" customFormat="1" ht="16.5" customHeight="1">
      <c r="A207" s="37"/>
      <c r="B207" s="38"/>
      <c r="C207" s="256" t="s">
        <v>364</v>
      </c>
      <c r="D207" s="256" t="s">
        <v>242</v>
      </c>
      <c r="E207" s="257" t="s">
        <v>365</v>
      </c>
      <c r="F207" s="258" t="s">
        <v>366</v>
      </c>
      <c r="G207" s="259" t="s">
        <v>207</v>
      </c>
      <c r="H207" s="260">
        <v>32</v>
      </c>
      <c r="I207" s="261"/>
      <c r="J207" s="262">
        <f>ROUND(I207*H207,2)</f>
        <v>0</v>
      </c>
      <c r="K207" s="258" t="s">
        <v>1</v>
      </c>
      <c r="L207" s="263"/>
      <c r="M207" s="264" t="s">
        <v>1</v>
      </c>
      <c r="N207" s="265" t="s">
        <v>38</v>
      </c>
      <c r="O207" s="90"/>
      <c r="P207" s="226">
        <f>O207*H207</f>
        <v>0</v>
      </c>
      <c r="Q207" s="226">
        <v>0.20000000000000001</v>
      </c>
      <c r="R207" s="226">
        <f>Q207*H207</f>
        <v>6.4000000000000004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176</v>
      </c>
      <c r="AT207" s="228" t="s">
        <v>242</v>
      </c>
      <c r="AU207" s="228" t="s">
        <v>83</v>
      </c>
      <c r="AY207" s="16" t="s">
        <v>137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81</v>
      </c>
      <c r="BK207" s="229">
        <f>ROUND(I207*H207,2)</f>
        <v>0</v>
      </c>
      <c r="BL207" s="16" t="s">
        <v>145</v>
      </c>
      <c r="BM207" s="228" t="s">
        <v>367</v>
      </c>
    </row>
    <row r="208" s="12" customFormat="1" ht="22.8" customHeight="1">
      <c r="A208" s="12"/>
      <c r="B208" s="201"/>
      <c r="C208" s="202"/>
      <c r="D208" s="203" t="s">
        <v>72</v>
      </c>
      <c r="E208" s="215" t="s">
        <v>368</v>
      </c>
      <c r="F208" s="215" t="s">
        <v>369</v>
      </c>
      <c r="G208" s="202"/>
      <c r="H208" s="202"/>
      <c r="I208" s="205"/>
      <c r="J208" s="216">
        <f>BK208</f>
        <v>0</v>
      </c>
      <c r="K208" s="202"/>
      <c r="L208" s="207"/>
      <c r="M208" s="208"/>
      <c r="N208" s="209"/>
      <c r="O208" s="209"/>
      <c r="P208" s="210">
        <f>SUM(P209:P216)</f>
        <v>0</v>
      </c>
      <c r="Q208" s="209"/>
      <c r="R208" s="210">
        <f>SUM(R209:R216)</f>
        <v>0</v>
      </c>
      <c r="S208" s="209"/>
      <c r="T208" s="211">
        <f>SUM(T209:T216)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2" t="s">
        <v>81</v>
      </c>
      <c r="AT208" s="213" t="s">
        <v>72</v>
      </c>
      <c r="AU208" s="213" t="s">
        <v>81</v>
      </c>
      <c r="AY208" s="212" t="s">
        <v>137</v>
      </c>
      <c r="BK208" s="214">
        <f>SUM(BK209:BK216)</f>
        <v>0</v>
      </c>
    </row>
    <row r="209" s="2" customFormat="1" ht="37.8" customHeight="1">
      <c r="A209" s="37"/>
      <c r="B209" s="38"/>
      <c r="C209" s="217" t="s">
        <v>370</v>
      </c>
      <c r="D209" s="217" t="s">
        <v>140</v>
      </c>
      <c r="E209" s="218" t="s">
        <v>371</v>
      </c>
      <c r="F209" s="219" t="s">
        <v>372</v>
      </c>
      <c r="G209" s="220" t="s">
        <v>245</v>
      </c>
      <c r="H209" s="221">
        <v>366.52999999999997</v>
      </c>
      <c r="I209" s="222"/>
      <c r="J209" s="223">
        <f>ROUND(I209*H209,2)</f>
        <v>0</v>
      </c>
      <c r="K209" s="219" t="s">
        <v>1</v>
      </c>
      <c r="L209" s="43"/>
      <c r="M209" s="224" t="s">
        <v>1</v>
      </c>
      <c r="N209" s="225" t="s">
        <v>38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145</v>
      </c>
      <c r="AT209" s="228" t="s">
        <v>140</v>
      </c>
      <c r="AU209" s="228" t="s">
        <v>83</v>
      </c>
      <c r="AY209" s="16" t="s">
        <v>137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81</v>
      </c>
      <c r="BK209" s="229">
        <f>ROUND(I209*H209,2)</f>
        <v>0</v>
      </c>
      <c r="BL209" s="16" t="s">
        <v>145</v>
      </c>
      <c r="BM209" s="228" t="s">
        <v>373</v>
      </c>
    </row>
    <row r="210" s="13" customFormat="1">
      <c r="A210" s="13"/>
      <c r="B210" s="230"/>
      <c r="C210" s="231"/>
      <c r="D210" s="232" t="s">
        <v>147</v>
      </c>
      <c r="E210" s="233" t="s">
        <v>1</v>
      </c>
      <c r="F210" s="234" t="s">
        <v>374</v>
      </c>
      <c r="G210" s="231"/>
      <c r="H210" s="235">
        <v>126.27</v>
      </c>
      <c r="I210" s="236"/>
      <c r="J210" s="231"/>
      <c r="K210" s="231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147</v>
      </c>
      <c r="AU210" s="241" t="s">
        <v>83</v>
      </c>
      <c r="AV210" s="13" t="s">
        <v>83</v>
      </c>
      <c r="AW210" s="13" t="s">
        <v>30</v>
      </c>
      <c r="AX210" s="13" t="s">
        <v>73</v>
      </c>
      <c r="AY210" s="241" t="s">
        <v>137</v>
      </c>
    </row>
    <row r="211" s="13" customFormat="1">
      <c r="A211" s="13"/>
      <c r="B211" s="230"/>
      <c r="C211" s="231"/>
      <c r="D211" s="232" t="s">
        <v>147</v>
      </c>
      <c r="E211" s="233" t="s">
        <v>1</v>
      </c>
      <c r="F211" s="234" t="s">
        <v>375</v>
      </c>
      <c r="G211" s="231"/>
      <c r="H211" s="235">
        <v>240.25999999999999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147</v>
      </c>
      <c r="AU211" s="241" t="s">
        <v>83</v>
      </c>
      <c r="AV211" s="13" t="s">
        <v>83</v>
      </c>
      <c r="AW211" s="13" t="s">
        <v>30</v>
      </c>
      <c r="AX211" s="13" t="s">
        <v>73</v>
      </c>
      <c r="AY211" s="241" t="s">
        <v>137</v>
      </c>
    </row>
    <row r="212" s="14" customFormat="1">
      <c r="A212" s="14"/>
      <c r="B212" s="242"/>
      <c r="C212" s="243"/>
      <c r="D212" s="232" t="s">
        <v>147</v>
      </c>
      <c r="E212" s="244" t="s">
        <v>1</v>
      </c>
      <c r="F212" s="245" t="s">
        <v>149</v>
      </c>
      <c r="G212" s="243"/>
      <c r="H212" s="246">
        <v>366.52999999999997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147</v>
      </c>
      <c r="AU212" s="252" t="s">
        <v>83</v>
      </c>
      <c r="AV212" s="14" t="s">
        <v>145</v>
      </c>
      <c r="AW212" s="14" t="s">
        <v>30</v>
      </c>
      <c r="AX212" s="14" t="s">
        <v>81</v>
      </c>
      <c r="AY212" s="252" t="s">
        <v>137</v>
      </c>
    </row>
    <row r="213" s="2" customFormat="1" ht="37.8" customHeight="1">
      <c r="A213" s="37"/>
      <c r="B213" s="38"/>
      <c r="C213" s="217" t="s">
        <v>376</v>
      </c>
      <c r="D213" s="217" t="s">
        <v>140</v>
      </c>
      <c r="E213" s="218" t="s">
        <v>377</v>
      </c>
      <c r="F213" s="219" t="s">
        <v>378</v>
      </c>
      <c r="G213" s="220" t="s">
        <v>245</v>
      </c>
      <c r="H213" s="221">
        <v>2.8700000000000001</v>
      </c>
      <c r="I213" s="222"/>
      <c r="J213" s="223">
        <f>ROUND(I213*H213,2)</f>
        <v>0</v>
      </c>
      <c r="K213" s="219" t="s">
        <v>1</v>
      </c>
      <c r="L213" s="43"/>
      <c r="M213" s="224" t="s">
        <v>1</v>
      </c>
      <c r="N213" s="225" t="s">
        <v>38</v>
      </c>
      <c r="O213" s="90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145</v>
      </c>
      <c r="AT213" s="228" t="s">
        <v>140</v>
      </c>
      <c r="AU213" s="228" t="s">
        <v>83</v>
      </c>
      <c r="AY213" s="16" t="s">
        <v>137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81</v>
      </c>
      <c r="BK213" s="229">
        <f>ROUND(I213*H213,2)</f>
        <v>0</v>
      </c>
      <c r="BL213" s="16" t="s">
        <v>145</v>
      </c>
      <c r="BM213" s="228" t="s">
        <v>379</v>
      </c>
    </row>
    <row r="214" s="13" customFormat="1">
      <c r="A214" s="13"/>
      <c r="B214" s="230"/>
      <c r="C214" s="231"/>
      <c r="D214" s="232" t="s">
        <v>147</v>
      </c>
      <c r="E214" s="233" t="s">
        <v>1</v>
      </c>
      <c r="F214" s="234" t="s">
        <v>380</v>
      </c>
      <c r="G214" s="231"/>
      <c r="H214" s="235">
        <v>2.8700000000000001</v>
      </c>
      <c r="I214" s="236"/>
      <c r="J214" s="231"/>
      <c r="K214" s="231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147</v>
      </c>
      <c r="AU214" s="241" t="s">
        <v>83</v>
      </c>
      <c r="AV214" s="13" t="s">
        <v>83</v>
      </c>
      <c r="AW214" s="13" t="s">
        <v>30</v>
      </c>
      <c r="AX214" s="13" t="s">
        <v>81</v>
      </c>
      <c r="AY214" s="241" t="s">
        <v>137</v>
      </c>
    </row>
    <row r="215" s="2" customFormat="1" ht="44.25" customHeight="1">
      <c r="A215" s="37"/>
      <c r="B215" s="38"/>
      <c r="C215" s="217" t="s">
        <v>381</v>
      </c>
      <c r="D215" s="217" t="s">
        <v>140</v>
      </c>
      <c r="E215" s="218" t="s">
        <v>382</v>
      </c>
      <c r="F215" s="219" t="s">
        <v>254</v>
      </c>
      <c r="G215" s="220" t="s">
        <v>245</v>
      </c>
      <c r="H215" s="221">
        <v>240.25999999999999</v>
      </c>
      <c r="I215" s="222"/>
      <c r="J215" s="223">
        <f>ROUND(I215*H215,2)</f>
        <v>0</v>
      </c>
      <c r="K215" s="219" t="s">
        <v>144</v>
      </c>
      <c r="L215" s="43"/>
      <c r="M215" s="224" t="s">
        <v>1</v>
      </c>
      <c r="N215" s="225" t="s">
        <v>38</v>
      </c>
      <c r="O215" s="90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145</v>
      </c>
      <c r="AT215" s="228" t="s">
        <v>140</v>
      </c>
      <c r="AU215" s="228" t="s">
        <v>83</v>
      </c>
      <c r="AY215" s="16" t="s">
        <v>137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81</v>
      </c>
      <c r="BK215" s="229">
        <f>ROUND(I215*H215,2)</f>
        <v>0</v>
      </c>
      <c r="BL215" s="16" t="s">
        <v>145</v>
      </c>
      <c r="BM215" s="228" t="s">
        <v>383</v>
      </c>
    </row>
    <row r="216" s="2" customFormat="1" ht="44.25" customHeight="1">
      <c r="A216" s="37"/>
      <c r="B216" s="38"/>
      <c r="C216" s="217" t="s">
        <v>384</v>
      </c>
      <c r="D216" s="217" t="s">
        <v>140</v>
      </c>
      <c r="E216" s="218" t="s">
        <v>385</v>
      </c>
      <c r="F216" s="219" t="s">
        <v>386</v>
      </c>
      <c r="G216" s="220" t="s">
        <v>245</v>
      </c>
      <c r="H216" s="221">
        <v>2.8700000000000001</v>
      </c>
      <c r="I216" s="222"/>
      <c r="J216" s="223">
        <f>ROUND(I216*H216,2)</f>
        <v>0</v>
      </c>
      <c r="K216" s="219" t="s">
        <v>144</v>
      </c>
      <c r="L216" s="43"/>
      <c r="M216" s="224" t="s">
        <v>1</v>
      </c>
      <c r="N216" s="225" t="s">
        <v>38</v>
      </c>
      <c r="O216" s="90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145</v>
      </c>
      <c r="AT216" s="228" t="s">
        <v>140</v>
      </c>
      <c r="AU216" s="228" t="s">
        <v>83</v>
      </c>
      <c r="AY216" s="16" t="s">
        <v>137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81</v>
      </c>
      <c r="BK216" s="229">
        <f>ROUND(I216*H216,2)</f>
        <v>0</v>
      </c>
      <c r="BL216" s="16" t="s">
        <v>145</v>
      </c>
      <c r="BM216" s="228" t="s">
        <v>387</v>
      </c>
    </row>
    <row r="217" s="12" customFormat="1" ht="22.8" customHeight="1">
      <c r="A217" s="12"/>
      <c r="B217" s="201"/>
      <c r="C217" s="202"/>
      <c r="D217" s="203" t="s">
        <v>72</v>
      </c>
      <c r="E217" s="215" t="s">
        <v>388</v>
      </c>
      <c r="F217" s="215" t="s">
        <v>389</v>
      </c>
      <c r="G217" s="202"/>
      <c r="H217" s="202"/>
      <c r="I217" s="205"/>
      <c r="J217" s="216">
        <f>BK217</f>
        <v>0</v>
      </c>
      <c r="K217" s="202"/>
      <c r="L217" s="207"/>
      <c r="M217" s="208"/>
      <c r="N217" s="209"/>
      <c r="O217" s="209"/>
      <c r="P217" s="210">
        <f>P218</f>
        <v>0</v>
      </c>
      <c r="Q217" s="209"/>
      <c r="R217" s="210">
        <f>R218</f>
        <v>0</v>
      </c>
      <c r="S217" s="209"/>
      <c r="T217" s="211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2" t="s">
        <v>81</v>
      </c>
      <c r="AT217" s="213" t="s">
        <v>72</v>
      </c>
      <c r="AU217" s="213" t="s">
        <v>81</v>
      </c>
      <c r="AY217" s="212" t="s">
        <v>137</v>
      </c>
      <c r="BK217" s="214">
        <f>BK218</f>
        <v>0</v>
      </c>
    </row>
    <row r="218" s="2" customFormat="1" ht="44.25" customHeight="1">
      <c r="A218" s="37"/>
      <c r="B218" s="38"/>
      <c r="C218" s="217" t="s">
        <v>390</v>
      </c>
      <c r="D218" s="217" t="s">
        <v>140</v>
      </c>
      <c r="E218" s="218" t="s">
        <v>391</v>
      </c>
      <c r="F218" s="219" t="s">
        <v>392</v>
      </c>
      <c r="G218" s="220" t="s">
        <v>245</v>
      </c>
      <c r="H218" s="221">
        <v>1516.531</v>
      </c>
      <c r="I218" s="222"/>
      <c r="J218" s="223">
        <f>ROUND(I218*H218,2)</f>
        <v>0</v>
      </c>
      <c r="K218" s="219" t="s">
        <v>144</v>
      </c>
      <c r="L218" s="43"/>
      <c r="M218" s="266" t="s">
        <v>1</v>
      </c>
      <c r="N218" s="267" t="s">
        <v>38</v>
      </c>
      <c r="O218" s="268"/>
      <c r="P218" s="269">
        <f>O218*H218</f>
        <v>0</v>
      </c>
      <c r="Q218" s="269">
        <v>0</v>
      </c>
      <c r="R218" s="269">
        <f>Q218*H218</f>
        <v>0</v>
      </c>
      <c r="S218" s="269">
        <v>0</v>
      </c>
      <c r="T218" s="27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145</v>
      </c>
      <c r="AT218" s="228" t="s">
        <v>140</v>
      </c>
      <c r="AU218" s="228" t="s">
        <v>83</v>
      </c>
      <c r="AY218" s="16" t="s">
        <v>137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81</v>
      </c>
      <c r="BK218" s="229">
        <f>ROUND(I218*H218,2)</f>
        <v>0</v>
      </c>
      <c r="BL218" s="16" t="s">
        <v>145</v>
      </c>
      <c r="BM218" s="228" t="s">
        <v>393</v>
      </c>
    </row>
    <row r="219" s="2" customFormat="1" ht="6.96" customHeight="1">
      <c r="A219" s="37"/>
      <c r="B219" s="65"/>
      <c r="C219" s="66"/>
      <c r="D219" s="66"/>
      <c r="E219" s="66"/>
      <c r="F219" s="66"/>
      <c r="G219" s="66"/>
      <c r="H219" s="66"/>
      <c r="I219" s="66"/>
      <c r="J219" s="66"/>
      <c r="K219" s="66"/>
      <c r="L219" s="43"/>
      <c r="M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</row>
  </sheetData>
  <sheetProtection sheet="1" autoFilter="0" formatColumns="0" formatRows="0" objects="1" scenarios="1" spinCount="100000" saltValue="7jwoFQ1We/YSiSs6ga1Q3Mk8DHqPIhYu4KmJOs9BrTYTnyyYaXWhCnD5wztCKOzZpSLOJiTg14V2lIoPFxH5JQ==" hashValue="KDZSKFz+/DvSxm8RlhHb4ugTKyr2LNPijNJTWz7qPnrLgMHuNemRGPnGSb8tCjRdtiDtgIpiWuDVsR4tMecodA==" algorithmName="SHA-512" password="CC35"/>
  <autoFilter ref="C123:K21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110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Horní Bříza, stavební úpravy křižovatky silnic III/1804 a III/1806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394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9. 11. 2025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ROUND((SUM(BE124:BE220)),  2)</f>
        <v>0</v>
      </c>
      <c r="G33" s="37"/>
      <c r="H33" s="37"/>
      <c r="I33" s="154">
        <v>0.20999999999999999</v>
      </c>
      <c r="J33" s="153">
        <f>ROUND(((SUM(BE124:BE220))*I33),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ROUND((SUM(BF124:BF220)),  2)</f>
        <v>0</v>
      </c>
      <c r="G34" s="37"/>
      <c r="H34" s="37"/>
      <c r="I34" s="154">
        <v>0.12</v>
      </c>
      <c r="J34" s="153">
        <f>ROUND(((SUM(BF124:BF220))*I34),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ROUND((SUM(BG124:BG220)),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ROUND((SUM(BH124:BH220)),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ROUND((SUM(BI124:BI220)),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Horní Bříza, stavební úpravy křižovatky silnic III/1804 a III/1806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SO120.1 - Komunikace SÚSPK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9. 11. 2025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114</v>
      </c>
      <c r="D94" s="175"/>
      <c r="E94" s="175"/>
      <c r="F94" s="175"/>
      <c r="G94" s="175"/>
      <c r="H94" s="175"/>
      <c r="I94" s="175"/>
      <c r="J94" s="176" t="s">
        <v>115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116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117</v>
      </c>
    </row>
    <row r="97" s="9" customFormat="1" ht="24.96" customHeight="1">
      <c r="A97" s="9"/>
      <c r="B97" s="178"/>
      <c r="C97" s="179"/>
      <c r="D97" s="180" t="s">
        <v>181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182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183</v>
      </c>
      <c r="E99" s="187"/>
      <c r="F99" s="187"/>
      <c r="G99" s="187"/>
      <c r="H99" s="187"/>
      <c r="I99" s="187"/>
      <c r="J99" s="188">
        <f>J164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184</v>
      </c>
      <c r="E100" s="187"/>
      <c r="F100" s="187"/>
      <c r="G100" s="187"/>
      <c r="H100" s="187"/>
      <c r="I100" s="187"/>
      <c r="J100" s="188">
        <f>J170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185</v>
      </c>
      <c r="E101" s="187"/>
      <c r="F101" s="187"/>
      <c r="G101" s="187"/>
      <c r="H101" s="187"/>
      <c r="I101" s="187"/>
      <c r="J101" s="188">
        <f>J173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186</v>
      </c>
      <c r="E102" s="187"/>
      <c r="F102" s="187"/>
      <c r="G102" s="187"/>
      <c r="H102" s="187"/>
      <c r="I102" s="187"/>
      <c r="J102" s="188">
        <f>J190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187</v>
      </c>
      <c r="E103" s="187"/>
      <c r="F103" s="187"/>
      <c r="G103" s="187"/>
      <c r="H103" s="187"/>
      <c r="I103" s="187"/>
      <c r="J103" s="188">
        <f>J210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188</v>
      </c>
      <c r="E104" s="187"/>
      <c r="F104" s="187"/>
      <c r="G104" s="187"/>
      <c r="H104" s="187"/>
      <c r="I104" s="187"/>
      <c r="J104" s="188">
        <f>J219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122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Horní Bříza, stavební úpravy křižovatky silnic III/1804 a III/1806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111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SO120.1 - Komunikace SÚSPK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9. 11. 2025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29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31" t="s">
        <v>31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123</v>
      </c>
      <c r="D123" s="193" t="s">
        <v>58</v>
      </c>
      <c r="E123" s="193" t="s">
        <v>54</v>
      </c>
      <c r="F123" s="193" t="s">
        <v>55</v>
      </c>
      <c r="G123" s="193" t="s">
        <v>124</v>
      </c>
      <c r="H123" s="193" t="s">
        <v>125</v>
      </c>
      <c r="I123" s="193" t="s">
        <v>126</v>
      </c>
      <c r="J123" s="193" t="s">
        <v>115</v>
      </c>
      <c r="K123" s="194" t="s">
        <v>127</v>
      </c>
      <c r="L123" s="195"/>
      <c r="M123" s="99" t="s">
        <v>1</v>
      </c>
      <c r="N123" s="100" t="s">
        <v>37</v>
      </c>
      <c r="O123" s="100" t="s">
        <v>128</v>
      </c>
      <c r="P123" s="100" t="s">
        <v>129</v>
      </c>
      <c r="Q123" s="100" t="s">
        <v>130</v>
      </c>
      <c r="R123" s="100" t="s">
        <v>131</v>
      </c>
      <c r="S123" s="100" t="s">
        <v>132</v>
      </c>
      <c r="T123" s="101" t="s">
        <v>133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134</v>
      </c>
      <c r="D124" s="39"/>
      <c r="E124" s="39"/>
      <c r="F124" s="39"/>
      <c r="G124" s="39"/>
      <c r="H124" s="39"/>
      <c r="I124" s="39"/>
      <c r="J124" s="196">
        <f>BK124</f>
        <v>0</v>
      </c>
      <c r="K124" s="39"/>
      <c r="L124" s="43"/>
      <c r="M124" s="102"/>
      <c r="N124" s="197"/>
      <c r="O124" s="103"/>
      <c r="P124" s="198">
        <f>P125</f>
        <v>0</v>
      </c>
      <c r="Q124" s="103"/>
      <c r="R124" s="198">
        <f>R125</f>
        <v>1647.9579200000001</v>
      </c>
      <c r="S124" s="103"/>
      <c r="T124" s="199">
        <f>T125</f>
        <v>324.95000000000005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72</v>
      </c>
      <c r="AU124" s="16" t="s">
        <v>117</v>
      </c>
      <c r="BK124" s="200">
        <f>BK125</f>
        <v>0</v>
      </c>
    </row>
    <row r="125" s="12" customFormat="1" ht="25.92" customHeight="1">
      <c r="A125" s="12"/>
      <c r="B125" s="201"/>
      <c r="C125" s="202"/>
      <c r="D125" s="203" t="s">
        <v>72</v>
      </c>
      <c r="E125" s="204" t="s">
        <v>189</v>
      </c>
      <c r="F125" s="204" t="s">
        <v>190</v>
      </c>
      <c r="G125" s="202"/>
      <c r="H125" s="202"/>
      <c r="I125" s="205"/>
      <c r="J125" s="206">
        <f>BK125</f>
        <v>0</v>
      </c>
      <c r="K125" s="202"/>
      <c r="L125" s="207"/>
      <c r="M125" s="208"/>
      <c r="N125" s="209"/>
      <c r="O125" s="209"/>
      <c r="P125" s="210">
        <f>P126+P164+P170+P173+P190+P210+P219</f>
        <v>0</v>
      </c>
      <c r="Q125" s="209"/>
      <c r="R125" s="210">
        <f>R126+R164+R170+R173+R190+R210+R219</f>
        <v>1647.9579200000001</v>
      </c>
      <c r="S125" s="209"/>
      <c r="T125" s="211">
        <f>T126+T164+T170+T173+T190+T210+T219</f>
        <v>324.95000000000005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81</v>
      </c>
      <c r="AT125" s="213" t="s">
        <v>72</v>
      </c>
      <c r="AU125" s="213" t="s">
        <v>73</v>
      </c>
      <c r="AY125" s="212" t="s">
        <v>137</v>
      </c>
      <c r="BK125" s="214">
        <f>BK126+BK164+BK170+BK173+BK190+BK210+BK219</f>
        <v>0</v>
      </c>
    </row>
    <row r="126" s="12" customFormat="1" ht="22.8" customHeight="1">
      <c r="A126" s="12"/>
      <c r="B126" s="201"/>
      <c r="C126" s="202"/>
      <c r="D126" s="203" t="s">
        <v>72</v>
      </c>
      <c r="E126" s="215" t="s">
        <v>81</v>
      </c>
      <c r="F126" s="215" t="s">
        <v>191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SUM(P127:P163)</f>
        <v>0</v>
      </c>
      <c r="Q126" s="209"/>
      <c r="R126" s="210">
        <f>SUM(R127:R163)</f>
        <v>784.35994000000005</v>
      </c>
      <c r="S126" s="209"/>
      <c r="T126" s="211">
        <f>SUM(T127:T163)</f>
        <v>324.95000000000005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81</v>
      </c>
      <c r="AT126" s="213" t="s">
        <v>72</v>
      </c>
      <c r="AU126" s="213" t="s">
        <v>81</v>
      </c>
      <c r="AY126" s="212" t="s">
        <v>137</v>
      </c>
      <c r="BK126" s="214">
        <f>SUM(BK127:BK163)</f>
        <v>0</v>
      </c>
    </row>
    <row r="127" s="2" customFormat="1" ht="66.75" customHeight="1">
      <c r="A127" s="37"/>
      <c r="B127" s="38"/>
      <c r="C127" s="217" t="s">
        <v>81</v>
      </c>
      <c r="D127" s="217" t="s">
        <v>140</v>
      </c>
      <c r="E127" s="218" t="s">
        <v>192</v>
      </c>
      <c r="F127" s="219" t="s">
        <v>193</v>
      </c>
      <c r="G127" s="220" t="s">
        <v>194</v>
      </c>
      <c r="H127" s="221">
        <v>10</v>
      </c>
      <c r="I127" s="222"/>
      <c r="J127" s="223">
        <f>ROUND(I127*H127,2)</f>
        <v>0</v>
      </c>
      <c r="K127" s="219" t="s">
        <v>144</v>
      </c>
      <c r="L127" s="43"/>
      <c r="M127" s="224" t="s">
        <v>1</v>
      </c>
      <c r="N127" s="225" t="s">
        <v>38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0.17000000000000001</v>
      </c>
      <c r="T127" s="227">
        <f>S127*H127</f>
        <v>1.7000000000000002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145</v>
      </c>
      <c r="AT127" s="228" t="s">
        <v>140</v>
      </c>
      <c r="AU127" s="228" t="s">
        <v>83</v>
      </c>
      <c r="AY127" s="16" t="s">
        <v>137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81</v>
      </c>
      <c r="BK127" s="229">
        <f>ROUND(I127*H127,2)</f>
        <v>0</v>
      </c>
      <c r="BL127" s="16" t="s">
        <v>145</v>
      </c>
      <c r="BM127" s="228" t="s">
        <v>195</v>
      </c>
    </row>
    <row r="128" s="2" customFormat="1" ht="66.75" customHeight="1">
      <c r="A128" s="37"/>
      <c r="B128" s="38"/>
      <c r="C128" s="217" t="s">
        <v>83</v>
      </c>
      <c r="D128" s="217" t="s">
        <v>140</v>
      </c>
      <c r="E128" s="218" t="s">
        <v>196</v>
      </c>
      <c r="F128" s="219" t="s">
        <v>197</v>
      </c>
      <c r="G128" s="220" t="s">
        <v>194</v>
      </c>
      <c r="H128" s="221">
        <v>463</v>
      </c>
      <c r="I128" s="222"/>
      <c r="J128" s="223">
        <f>ROUND(I128*H128,2)</f>
        <v>0</v>
      </c>
      <c r="K128" s="219" t="s">
        <v>144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0.44</v>
      </c>
      <c r="T128" s="227">
        <f>S128*H128</f>
        <v>203.72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145</v>
      </c>
      <c r="AT128" s="228" t="s">
        <v>140</v>
      </c>
      <c r="AU128" s="228" t="s">
        <v>83</v>
      </c>
      <c r="AY128" s="16" t="s">
        <v>137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145</v>
      </c>
      <c r="BM128" s="228" t="s">
        <v>198</v>
      </c>
    </row>
    <row r="129" s="2" customFormat="1" ht="44.25" customHeight="1">
      <c r="A129" s="37"/>
      <c r="B129" s="38"/>
      <c r="C129" s="217" t="s">
        <v>154</v>
      </c>
      <c r="D129" s="217" t="s">
        <v>140</v>
      </c>
      <c r="E129" s="218" t="s">
        <v>199</v>
      </c>
      <c r="F129" s="219" t="s">
        <v>200</v>
      </c>
      <c r="G129" s="220" t="s">
        <v>194</v>
      </c>
      <c r="H129" s="221">
        <v>10</v>
      </c>
      <c r="I129" s="222"/>
      <c r="J129" s="223">
        <f>ROUND(I129*H129,2)</f>
        <v>0</v>
      </c>
      <c r="K129" s="219" t="s">
        <v>144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1.0000000000000001E-05</v>
      </c>
      <c r="R129" s="226">
        <f>Q129*H129</f>
        <v>0.00010000000000000001</v>
      </c>
      <c r="S129" s="226">
        <v>0.11500000000000001</v>
      </c>
      <c r="T129" s="227">
        <f>S129*H129</f>
        <v>1.1500000000000001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145</v>
      </c>
      <c r="AT129" s="228" t="s">
        <v>140</v>
      </c>
      <c r="AU129" s="228" t="s">
        <v>83</v>
      </c>
      <c r="AY129" s="16" t="s">
        <v>137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145</v>
      </c>
      <c r="BM129" s="228" t="s">
        <v>201</v>
      </c>
    </row>
    <row r="130" s="2" customFormat="1" ht="44.25" customHeight="1">
      <c r="A130" s="37"/>
      <c r="B130" s="38"/>
      <c r="C130" s="217" t="s">
        <v>145</v>
      </c>
      <c r="D130" s="217" t="s">
        <v>140</v>
      </c>
      <c r="E130" s="218" t="s">
        <v>202</v>
      </c>
      <c r="F130" s="219" t="s">
        <v>203</v>
      </c>
      <c r="G130" s="220" t="s">
        <v>194</v>
      </c>
      <c r="H130" s="221">
        <v>463</v>
      </c>
      <c r="I130" s="222"/>
      <c r="J130" s="223">
        <f>ROUND(I130*H130,2)</f>
        <v>0</v>
      </c>
      <c r="K130" s="219" t="s">
        <v>144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3.0000000000000001E-05</v>
      </c>
      <c r="R130" s="226">
        <f>Q130*H130</f>
        <v>0.01389</v>
      </c>
      <c r="S130" s="226">
        <v>0.23000000000000001</v>
      </c>
      <c r="T130" s="227">
        <f>S130*H130</f>
        <v>106.49000000000001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145</v>
      </c>
      <c r="AT130" s="228" t="s">
        <v>140</v>
      </c>
      <c r="AU130" s="228" t="s">
        <v>83</v>
      </c>
      <c r="AY130" s="16" t="s">
        <v>137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145</v>
      </c>
      <c r="BM130" s="228" t="s">
        <v>204</v>
      </c>
    </row>
    <row r="131" s="2" customFormat="1" ht="49.05" customHeight="1">
      <c r="A131" s="37"/>
      <c r="B131" s="38"/>
      <c r="C131" s="217" t="s">
        <v>163</v>
      </c>
      <c r="D131" s="217" t="s">
        <v>140</v>
      </c>
      <c r="E131" s="218" t="s">
        <v>205</v>
      </c>
      <c r="F131" s="219" t="s">
        <v>206</v>
      </c>
      <c r="G131" s="220" t="s">
        <v>207</v>
      </c>
      <c r="H131" s="221">
        <v>58</v>
      </c>
      <c r="I131" s="222"/>
      <c r="J131" s="223">
        <f>ROUND(I131*H131,2)</f>
        <v>0</v>
      </c>
      <c r="K131" s="219" t="s">
        <v>144</v>
      </c>
      <c r="L131" s="43"/>
      <c r="M131" s="224" t="s">
        <v>1</v>
      </c>
      <c r="N131" s="225" t="s">
        <v>38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0.20499999999999999</v>
      </c>
      <c r="T131" s="227">
        <f>S131*H131</f>
        <v>11.889999999999999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145</v>
      </c>
      <c r="AT131" s="228" t="s">
        <v>140</v>
      </c>
      <c r="AU131" s="228" t="s">
        <v>83</v>
      </c>
      <c r="AY131" s="16" t="s">
        <v>137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81</v>
      </c>
      <c r="BK131" s="229">
        <f>ROUND(I131*H131,2)</f>
        <v>0</v>
      </c>
      <c r="BL131" s="16" t="s">
        <v>145</v>
      </c>
      <c r="BM131" s="228" t="s">
        <v>208</v>
      </c>
    </row>
    <row r="132" s="2" customFormat="1" ht="24.15" customHeight="1">
      <c r="A132" s="37"/>
      <c r="B132" s="38"/>
      <c r="C132" s="217" t="s">
        <v>166</v>
      </c>
      <c r="D132" s="217" t="s">
        <v>140</v>
      </c>
      <c r="E132" s="218" t="s">
        <v>209</v>
      </c>
      <c r="F132" s="219" t="s">
        <v>210</v>
      </c>
      <c r="G132" s="220" t="s">
        <v>194</v>
      </c>
      <c r="H132" s="221">
        <v>199.19999999999999</v>
      </c>
      <c r="I132" s="222"/>
      <c r="J132" s="223">
        <f>ROUND(I132*H132,2)</f>
        <v>0</v>
      </c>
      <c r="K132" s="219" t="s">
        <v>144</v>
      </c>
      <c r="L132" s="43"/>
      <c r="M132" s="224" t="s">
        <v>1</v>
      </c>
      <c r="N132" s="225" t="s">
        <v>38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145</v>
      </c>
      <c r="AT132" s="228" t="s">
        <v>140</v>
      </c>
      <c r="AU132" s="228" t="s">
        <v>83</v>
      </c>
      <c r="AY132" s="16" t="s">
        <v>137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81</v>
      </c>
      <c r="BK132" s="229">
        <f>ROUND(I132*H132,2)</f>
        <v>0</v>
      </c>
      <c r="BL132" s="16" t="s">
        <v>145</v>
      </c>
      <c r="BM132" s="228" t="s">
        <v>211</v>
      </c>
    </row>
    <row r="133" s="13" customFormat="1">
      <c r="A133" s="13"/>
      <c r="B133" s="230"/>
      <c r="C133" s="231"/>
      <c r="D133" s="232" t="s">
        <v>147</v>
      </c>
      <c r="E133" s="233" t="s">
        <v>1</v>
      </c>
      <c r="F133" s="234" t="s">
        <v>395</v>
      </c>
      <c r="G133" s="231"/>
      <c r="H133" s="235">
        <v>199.19999999999999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147</v>
      </c>
      <c r="AU133" s="241" t="s">
        <v>83</v>
      </c>
      <c r="AV133" s="13" t="s">
        <v>83</v>
      </c>
      <c r="AW133" s="13" t="s">
        <v>30</v>
      </c>
      <c r="AX133" s="13" t="s">
        <v>81</v>
      </c>
      <c r="AY133" s="241" t="s">
        <v>137</v>
      </c>
    </row>
    <row r="134" s="2" customFormat="1" ht="37.8" customHeight="1">
      <c r="A134" s="37"/>
      <c r="B134" s="38"/>
      <c r="C134" s="217" t="s">
        <v>170</v>
      </c>
      <c r="D134" s="217" t="s">
        <v>140</v>
      </c>
      <c r="E134" s="218" t="s">
        <v>213</v>
      </c>
      <c r="F134" s="219" t="s">
        <v>214</v>
      </c>
      <c r="G134" s="220" t="s">
        <v>215</v>
      </c>
      <c r="H134" s="221">
        <v>451.15199999999999</v>
      </c>
      <c r="I134" s="222"/>
      <c r="J134" s="223">
        <f>ROUND(I134*H134,2)</f>
        <v>0</v>
      </c>
      <c r="K134" s="219" t="s">
        <v>144</v>
      </c>
      <c r="L134" s="43"/>
      <c r="M134" s="224" t="s">
        <v>1</v>
      </c>
      <c r="N134" s="225" t="s">
        <v>38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145</v>
      </c>
      <c r="AT134" s="228" t="s">
        <v>140</v>
      </c>
      <c r="AU134" s="228" t="s">
        <v>83</v>
      </c>
      <c r="AY134" s="16" t="s">
        <v>137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81</v>
      </c>
      <c r="BK134" s="229">
        <f>ROUND(I134*H134,2)</f>
        <v>0</v>
      </c>
      <c r="BL134" s="16" t="s">
        <v>145</v>
      </c>
      <c r="BM134" s="228" t="s">
        <v>216</v>
      </c>
    </row>
    <row r="135" s="13" customFormat="1">
      <c r="A135" s="13"/>
      <c r="B135" s="230"/>
      <c r="C135" s="231"/>
      <c r="D135" s="232" t="s">
        <v>147</v>
      </c>
      <c r="E135" s="233" t="s">
        <v>1</v>
      </c>
      <c r="F135" s="234" t="s">
        <v>396</v>
      </c>
      <c r="G135" s="231"/>
      <c r="H135" s="235">
        <v>268.80000000000001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147</v>
      </c>
      <c r="AU135" s="241" t="s">
        <v>83</v>
      </c>
      <c r="AV135" s="13" t="s">
        <v>83</v>
      </c>
      <c r="AW135" s="13" t="s">
        <v>30</v>
      </c>
      <c r="AX135" s="13" t="s">
        <v>73</v>
      </c>
      <c r="AY135" s="241" t="s">
        <v>137</v>
      </c>
    </row>
    <row r="136" s="13" customFormat="1">
      <c r="A136" s="13"/>
      <c r="B136" s="230"/>
      <c r="C136" s="231"/>
      <c r="D136" s="232" t="s">
        <v>147</v>
      </c>
      <c r="E136" s="233" t="s">
        <v>1</v>
      </c>
      <c r="F136" s="234" t="s">
        <v>397</v>
      </c>
      <c r="G136" s="231"/>
      <c r="H136" s="235">
        <v>63.951999999999998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147</v>
      </c>
      <c r="AU136" s="241" t="s">
        <v>83</v>
      </c>
      <c r="AV136" s="13" t="s">
        <v>83</v>
      </c>
      <c r="AW136" s="13" t="s">
        <v>30</v>
      </c>
      <c r="AX136" s="13" t="s">
        <v>73</v>
      </c>
      <c r="AY136" s="241" t="s">
        <v>137</v>
      </c>
    </row>
    <row r="137" s="13" customFormat="1">
      <c r="A137" s="13"/>
      <c r="B137" s="230"/>
      <c r="C137" s="231"/>
      <c r="D137" s="232" t="s">
        <v>147</v>
      </c>
      <c r="E137" s="233" t="s">
        <v>1</v>
      </c>
      <c r="F137" s="234" t="s">
        <v>398</v>
      </c>
      <c r="G137" s="231"/>
      <c r="H137" s="235">
        <v>305.10000000000002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147</v>
      </c>
      <c r="AU137" s="241" t="s">
        <v>83</v>
      </c>
      <c r="AV137" s="13" t="s">
        <v>83</v>
      </c>
      <c r="AW137" s="13" t="s">
        <v>30</v>
      </c>
      <c r="AX137" s="13" t="s">
        <v>73</v>
      </c>
      <c r="AY137" s="241" t="s">
        <v>137</v>
      </c>
    </row>
    <row r="138" s="13" customFormat="1">
      <c r="A138" s="13"/>
      <c r="B138" s="230"/>
      <c r="C138" s="231"/>
      <c r="D138" s="232" t="s">
        <v>147</v>
      </c>
      <c r="E138" s="233" t="s">
        <v>1</v>
      </c>
      <c r="F138" s="234" t="s">
        <v>399</v>
      </c>
      <c r="G138" s="231"/>
      <c r="H138" s="235">
        <v>-186.69999999999999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147</v>
      </c>
      <c r="AU138" s="241" t="s">
        <v>83</v>
      </c>
      <c r="AV138" s="13" t="s">
        <v>83</v>
      </c>
      <c r="AW138" s="13" t="s">
        <v>30</v>
      </c>
      <c r="AX138" s="13" t="s">
        <v>73</v>
      </c>
      <c r="AY138" s="241" t="s">
        <v>137</v>
      </c>
    </row>
    <row r="139" s="14" customFormat="1">
      <c r="A139" s="14"/>
      <c r="B139" s="242"/>
      <c r="C139" s="243"/>
      <c r="D139" s="232" t="s">
        <v>147</v>
      </c>
      <c r="E139" s="244" t="s">
        <v>1</v>
      </c>
      <c r="F139" s="245" t="s">
        <v>149</v>
      </c>
      <c r="G139" s="243"/>
      <c r="H139" s="246">
        <v>451.1520000000001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147</v>
      </c>
      <c r="AU139" s="252" t="s">
        <v>83</v>
      </c>
      <c r="AV139" s="14" t="s">
        <v>145</v>
      </c>
      <c r="AW139" s="14" t="s">
        <v>30</v>
      </c>
      <c r="AX139" s="14" t="s">
        <v>81</v>
      </c>
      <c r="AY139" s="252" t="s">
        <v>137</v>
      </c>
    </row>
    <row r="140" s="2" customFormat="1" ht="49.05" customHeight="1">
      <c r="A140" s="37"/>
      <c r="B140" s="38"/>
      <c r="C140" s="217" t="s">
        <v>176</v>
      </c>
      <c r="D140" s="217" t="s">
        <v>140</v>
      </c>
      <c r="E140" s="218" t="s">
        <v>222</v>
      </c>
      <c r="F140" s="219" t="s">
        <v>223</v>
      </c>
      <c r="G140" s="220" t="s">
        <v>215</v>
      </c>
      <c r="H140" s="221">
        <v>27.199999999999999</v>
      </c>
      <c r="I140" s="222"/>
      <c r="J140" s="223">
        <f>ROUND(I140*H140,2)</f>
        <v>0</v>
      </c>
      <c r="K140" s="219" t="s">
        <v>144</v>
      </c>
      <c r="L140" s="43"/>
      <c r="M140" s="224" t="s">
        <v>1</v>
      </c>
      <c r="N140" s="225" t="s">
        <v>38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145</v>
      </c>
      <c r="AT140" s="228" t="s">
        <v>140</v>
      </c>
      <c r="AU140" s="228" t="s">
        <v>83</v>
      </c>
      <c r="AY140" s="16" t="s">
        <v>137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81</v>
      </c>
      <c r="BK140" s="229">
        <f>ROUND(I140*H140,2)</f>
        <v>0</v>
      </c>
      <c r="BL140" s="16" t="s">
        <v>145</v>
      </c>
      <c r="BM140" s="228" t="s">
        <v>224</v>
      </c>
    </row>
    <row r="141" s="13" customFormat="1">
      <c r="A141" s="13"/>
      <c r="B141" s="230"/>
      <c r="C141" s="231"/>
      <c r="D141" s="232" t="s">
        <v>147</v>
      </c>
      <c r="E141" s="233" t="s">
        <v>1</v>
      </c>
      <c r="F141" s="234" t="s">
        <v>400</v>
      </c>
      <c r="G141" s="231"/>
      <c r="H141" s="235">
        <v>27.199999999999999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147</v>
      </c>
      <c r="AU141" s="241" t="s">
        <v>83</v>
      </c>
      <c r="AV141" s="13" t="s">
        <v>83</v>
      </c>
      <c r="AW141" s="13" t="s">
        <v>30</v>
      </c>
      <c r="AX141" s="13" t="s">
        <v>81</v>
      </c>
      <c r="AY141" s="241" t="s">
        <v>137</v>
      </c>
    </row>
    <row r="142" s="2" customFormat="1" ht="62.7" customHeight="1">
      <c r="A142" s="37"/>
      <c r="B142" s="38"/>
      <c r="C142" s="217" t="s">
        <v>226</v>
      </c>
      <c r="D142" s="217" t="s">
        <v>140</v>
      </c>
      <c r="E142" s="218" t="s">
        <v>227</v>
      </c>
      <c r="F142" s="219" t="s">
        <v>228</v>
      </c>
      <c r="G142" s="220" t="s">
        <v>215</v>
      </c>
      <c r="H142" s="221">
        <v>486.17200000000003</v>
      </c>
      <c r="I142" s="222"/>
      <c r="J142" s="223">
        <f>ROUND(I142*H142,2)</f>
        <v>0</v>
      </c>
      <c r="K142" s="219" t="s">
        <v>1</v>
      </c>
      <c r="L142" s="43"/>
      <c r="M142" s="224" t="s">
        <v>1</v>
      </c>
      <c r="N142" s="225" t="s">
        <v>38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145</v>
      </c>
      <c r="AT142" s="228" t="s">
        <v>140</v>
      </c>
      <c r="AU142" s="228" t="s">
        <v>83</v>
      </c>
      <c r="AY142" s="16" t="s">
        <v>137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81</v>
      </c>
      <c r="BK142" s="229">
        <f>ROUND(I142*H142,2)</f>
        <v>0</v>
      </c>
      <c r="BL142" s="16" t="s">
        <v>145</v>
      </c>
      <c r="BM142" s="228" t="s">
        <v>229</v>
      </c>
    </row>
    <row r="143" s="13" customFormat="1">
      <c r="A143" s="13"/>
      <c r="B143" s="230"/>
      <c r="C143" s="231"/>
      <c r="D143" s="232" t="s">
        <v>147</v>
      </c>
      <c r="E143" s="233" t="s">
        <v>1</v>
      </c>
      <c r="F143" s="234" t="s">
        <v>401</v>
      </c>
      <c r="G143" s="231"/>
      <c r="H143" s="235">
        <v>478.35199999999998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147</v>
      </c>
      <c r="AU143" s="241" t="s">
        <v>83</v>
      </c>
      <c r="AV143" s="13" t="s">
        <v>83</v>
      </c>
      <c r="AW143" s="13" t="s">
        <v>30</v>
      </c>
      <c r="AX143" s="13" t="s">
        <v>73</v>
      </c>
      <c r="AY143" s="241" t="s">
        <v>137</v>
      </c>
    </row>
    <row r="144" s="13" customFormat="1">
      <c r="A144" s="13"/>
      <c r="B144" s="230"/>
      <c r="C144" s="231"/>
      <c r="D144" s="232" t="s">
        <v>147</v>
      </c>
      <c r="E144" s="233" t="s">
        <v>1</v>
      </c>
      <c r="F144" s="234" t="s">
        <v>402</v>
      </c>
      <c r="G144" s="231"/>
      <c r="H144" s="235">
        <v>7.8200000000000003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147</v>
      </c>
      <c r="AU144" s="241" t="s">
        <v>83</v>
      </c>
      <c r="AV144" s="13" t="s">
        <v>83</v>
      </c>
      <c r="AW144" s="13" t="s">
        <v>30</v>
      </c>
      <c r="AX144" s="13" t="s">
        <v>73</v>
      </c>
      <c r="AY144" s="241" t="s">
        <v>137</v>
      </c>
    </row>
    <row r="145" s="14" customFormat="1">
      <c r="A145" s="14"/>
      <c r="B145" s="242"/>
      <c r="C145" s="243"/>
      <c r="D145" s="232" t="s">
        <v>147</v>
      </c>
      <c r="E145" s="244" t="s">
        <v>1</v>
      </c>
      <c r="F145" s="245" t="s">
        <v>149</v>
      </c>
      <c r="G145" s="243"/>
      <c r="H145" s="246">
        <v>486.17199999999997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147</v>
      </c>
      <c r="AU145" s="252" t="s">
        <v>83</v>
      </c>
      <c r="AV145" s="14" t="s">
        <v>145</v>
      </c>
      <c r="AW145" s="14" t="s">
        <v>30</v>
      </c>
      <c r="AX145" s="14" t="s">
        <v>81</v>
      </c>
      <c r="AY145" s="252" t="s">
        <v>137</v>
      </c>
    </row>
    <row r="146" s="2" customFormat="1" ht="55.5" customHeight="1">
      <c r="A146" s="37"/>
      <c r="B146" s="38"/>
      <c r="C146" s="217" t="s">
        <v>232</v>
      </c>
      <c r="D146" s="217" t="s">
        <v>140</v>
      </c>
      <c r="E146" s="218" t="s">
        <v>238</v>
      </c>
      <c r="F146" s="219" t="s">
        <v>239</v>
      </c>
      <c r="G146" s="220" t="s">
        <v>215</v>
      </c>
      <c r="H146" s="221">
        <v>356.51999999999998</v>
      </c>
      <c r="I146" s="222"/>
      <c r="J146" s="223">
        <f>ROUND(I146*H146,2)</f>
        <v>0</v>
      </c>
      <c r="K146" s="219" t="s">
        <v>144</v>
      </c>
      <c r="L146" s="43"/>
      <c r="M146" s="224" t="s">
        <v>1</v>
      </c>
      <c r="N146" s="225" t="s">
        <v>38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145</v>
      </c>
      <c r="AT146" s="228" t="s">
        <v>140</v>
      </c>
      <c r="AU146" s="228" t="s">
        <v>83</v>
      </c>
      <c r="AY146" s="16" t="s">
        <v>137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81</v>
      </c>
      <c r="BK146" s="229">
        <f>ROUND(I146*H146,2)</f>
        <v>0</v>
      </c>
      <c r="BL146" s="16" t="s">
        <v>145</v>
      </c>
      <c r="BM146" s="228" t="s">
        <v>240</v>
      </c>
    </row>
    <row r="147" s="13" customFormat="1">
      <c r="A147" s="13"/>
      <c r="B147" s="230"/>
      <c r="C147" s="231"/>
      <c r="D147" s="232" t="s">
        <v>147</v>
      </c>
      <c r="E147" s="233" t="s">
        <v>1</v>
      </c>
      <c r="F147" s="234" t="s">
        <v>403</v>
      </c>
      <c r="G147" s="231"/>
      <c r="H147" s="235">
        <v>356.51999999999998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147</v>
      </c>
      <c r="AU147" s="241" t="s">
        <v>83</v>
      </c>
      <c r="AV147" s="13" t="s">
        <v>83</v>
      </c>
      <c r="AW147" s="13" t="s">
        <v>30</v>
      </c>
      <c r="AX147" s="13" t="s">
        <v>81</v>
      </c>
      <c r="AY147" s="241" t="s">
        <v>137</v>
      </c>
    </row>
    <row r="148" s="2" customFormat="1" ht="16.5" customHeight="1">
      <c r="A148" s="37"/>
      <c r="B148" s="38"/>
      <c r="C148" s="256" t="s">
        <v>237</v>
      </c>
      <c r="D148" s="256" t="s">
        <v>242</v>
      </c>
      <c r="E148" s="257" t="s">
        <v>243</v>
      </c>
      <c r="F148" s="258" t="s">
        <v>244</v>
      </c>
      <c r="G148" s="259" t="s">
        <v>245</v>
      </c>
      <c r="H148" s="260">
        <v>784.34400000000005</v>
      </c>
      <c r="I148" s="261"/>
      <c r="J148" s="262">
        <f>ROUND(I148*H148,2)</f>
        <v>0</v>
      </c>
      <c r="K148" s="258" t="s">
        <v>144</v>
      </c>
      <c r="L148" s="263"/>
      <c r="M148" s="264" t="s">
        <v>1</v>
      </c>
      <c r="N148" s="265" t="s">
        <v>38</v>
      </c>
      <c r="O148" s="90"/>
      <c r="P148" s="226">
        <f>O148*H148</f>
        <v>0</v>
      </c>
      <c r="Q148" s="226">
        <v>1</v>
      </c>
      <c r="R148" s="226">
        <f>Q148*H148</f>
        <v>784.34400000000005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176</v>
      </c>
      <c r="AT148" s="228" t="s">
        <v>242</v>
      </c>
      <c r="AU148" s="228" t="s">
        <v>83</v>
      </c>
      <c r="AY148" s="16" t="s">
        <v>137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81</v>
      </c>
      <c r="BK148" s="229">
        <f>ROUND(I148*H148,2)</f>
        <v>0</v>
      </c>
      <c r="BL148" s="16" t="s">
        <v>145</v>
      </c>
      <c r="BM148" s="228" t="s">
        <v>246</v>
      </c>
    </row>
    <row r="149" s="13" customFormat="1">
      <c r="A149" s="13"/>
      <c r="B149" s="230"/>
      <c r="C149" s="231"/>
      <c r="D149" s="232" t="s">
        <v>147</v>
      </c>
      <c r="E149" s="233" t="s">
        <v>1</v>
      </c>
      <c r="F149" s="234" t="s">
        <v>404</v>
      </c>
      <c r="G149" s="231"/>
      <c r="H149" s="235">
        <v>784.34400000000005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147</v>
      </c>
      <c r="AU149" s="241" t="s">
        <v>83</v>
      </c>
      <c r="AV149" s="13" t="s">
        <v>83</v>
      </c>
      <c r="AW149" s="13" t="s">
        <v>30</v>
      </c>
      <c r="AX149" s="13" t="s">
        <v>81</v>
      </c>
      <c r="AY149" s="241" t="s">
        <v>137</v>
      </c>
    </row>
    <row r="150" s="2" customFormat="1" ht="37.8" customHeight="1">
      <c r="A150" s="37"/>
      <c r="B150" s="38"/>
      <c r="C150" s="217" t="s">
        <v>8</v>
      </c>
      <c r="D150" s="217" t="s">
        <v>140</v>
      </c>
      <c r="E150" s="218" t="s">
        <v>249</v>
      </c>
      <c r="F150" s="219" t="s">
        <v>250</v>
      </c>
      <c r="G150" s="220" t="s">
        <v>215</v>
      </c>
      <c r="H150" s="221">
        <v>486.17200000000003</v>
      </c>
      <c r="I150" s="222"/>
      <c r="J150" s="223">
        <f>ROUND(I150*H150,2)</f>
        <v>0</v>
      </c>
      <c r="K150" s="219" t="s">
        <v>144</v>
      </c>
      <c r="L150" s="43"/>
      <c r="M150" s="224" t="s">
        <v>1</v>
      </c>
      <c r="N150" s="225" t="s">
        <v>38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145</v>
      </c>
      <c r="AT150" s="228" t="s">
        <v>140</v>
      </c>
      <c r="AU150" s="228" t="s">
        <v>83</v>
      </c>
      <c r="AY150" s="16" t="s">
        <v>137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81</v>
      </c>
      <c r="BK150" s="229">
        <f>ROUND(I150*H150,2)</f>
        <v>0</v>
      </c>
      <c r="BL150" s="16" t="s">
        <v>145</v>
      </c>
      <c r="BM150" s="228" t="s">
        <v>251</v>
      </c>
    </row>
    <row r="151" s="2" customFormat="1" ht="44.25" customHeight="1">
      <c r="A151" s="37"/>
      <c r="B151" s="38"/>
      <c r="C151" s="217" t="s">
        <v>248</v>
      </c>
      <c r="D151" s="217" t="s">
        <v>140</v>
      </c>
      <c r="E151" s="218" t="s">
        <v>253</v>
      </c>
      <c r="F151" s="219" t="s">
        <v>254</v>
      </c>
      <c r="G151" s="220" t="s">
        <v>245</v>
      </c>
      <c r="H151" s="221">
        <v>923.72699999999998</v>
      </c>
      <c r="I151" s="222"/>
      <c r="J151" s="223">
        <f>ROUND(I151*H151,2)</f>
        <v>0</v>
      </c>
      <c r="K151" s="219" t="s">
        <v>144</v>
      </c>
      <c r="L151" s="43"/>
      <c r="M151" s="224" t="s">
        <v>1</v>
      </c>
      <c r="N151" s="225" t="s">
        <v>38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145</v>
      </c>
      <c r="AT151" s="228" t="s">
        <v>140</v>
      </c>
      <c r="AU151" s="228" t="s">
        <v>83</v>
      </c>
      <c r="AY151" s="16" t="s">
        <v>137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81</v>
      </c>
      <c r="BK151" s="229">
        <f>ROUND(I151*H151,2)</f>
        <v>0</v>
      </c>
      <c r="BL151" s="16" t="s">
        <v>145</v>
      </c>
      <c r="BM151" s="228" t="s">
        <v>255</v>
      </c>
    </row>
    <row r="152" s="13" customFormat="1">
      <c r="A152" s="13"/>
      <c r="B152" s="230"/>
      <c r="C152" s="231"/>
      <c r="D152" s="232" t="s">
        <v>147</v>
      </c>
      <c r="E152" s="233" t="s">
        <v>1</v>
      </c>
      <c r="F152" s="234" t="s">
        <v>405</v>
      </c>
      <c r="G152" s="231"/>
      <c r="H152" s="235">
        <v>923.72699999999998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147</v>
      </c>
      <c r="AU152" s="241" t="s">
        <v>83</v>
      </c>
      <c r="AV152" s="13" t="s">
        <v>83</v>
      </c>
      <c r="AW152" s="13" t="s">
        <v>30</v>
      </c>
      <c r="AX152" s="13" t="s">
        <v>81</v>
      </c>
      <c r="AY152" s="241" t="s">
        <v>137</v>
      </c>
    </row>
    <row r="153" s="2" customFormat="1" ht="24.15" customHeight="1">
      <c r="A153" s="37"/>
      <c r="B153" s="38"/>
      <c r="C153" s="217" t="s">
        <v>252</v>
      </c>
      <c r="D153" s="217" t="s">
        <v>140</v>
      </c>
      <c r="E153" s="218" t="s">
        <v>258</v>
      </c>
      <c r="F153" s="219" t="s">
        <v>259</v>
      </c>
      <c r="G153" s="220" t="s">
        <v>194</v>
      </c>
      <c r="H153" s="221">
        <v>594.20000000000005</v>
      </c>
      <c r="I153" s="222"/>
      <c r="J153" s="223">
        <f>ROUND(I153*H153,2)</f>
        <v>0</v>
      </c>
      <c r="K153" s="219" t="s">
        <v>144</v>
      </c>
      <c r="L153" s="43"/>
      <c r="M153" s="224" t="s">
        <v>1</v>
      </c>
      <c r="N153" s="225" t="s">
        <v>38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145</v>
      </c>
      <c r="AT153" s="228" t="s">
        <v>140</v>
      </c>
      <c r="AU153" s="228" t="s">
        <v>83</v>
      </c>
      <c r="AY153" s="16" t="s">
        <v>137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81</v>
      </c>
      <c r="BK153" s="229">
        <f>ROUND(I153*H153,2)</f>
        <v>0</v>
      </c>
      <c r="BL153" s="16" t="s">
        <v>145</v>
      </c>
      <c r="BM153" s="228" t="s">
        <v>260</v>
      </c>
    </row>
    <row r="154" s="13" customFormat="1">
      <c r="A154" s="13"/>
      <c r="B154" s="230"/>
      <c r="C154" s="231"/>
      <c r="D154" s="232" t="s">
        <v>147</v>
      </c>
      <c r="E154" s="233" t="s">
        <v>1</v>
      </c>
      <c r="F154" s="234" t="s">
        <v>406</v>
      </c>
      <c r="G154" s="231"/>
      <c r="H154" s="235">
        <v>480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147</v>
      </c>
      <c r="AU154" s="241" t="s">
        <v>83</v>
      </c>
      <c r="AV154" s="13" t="s">
        <v>83</v>
      </c>
      <c r="AW154" s="13" t="s">
        <v>30</v>
      </c>
      <c r="AX154" s="13" t="s">
        <v>73</v>
      </c>
      <c r="AY154" s="241" t="s">
        <v>137</v>
      </c>
    </row>
    <row r="155" s="13" customFormat="1">
      <c r="A155" s="13"/>
      <c r="B155" s="230"/>
      <c r="C155" s="231"/>
      <c r="D155" s="232" t="s">
        <v>147</v>
      </c>
      <c r="E155" s="233" t="s">
        <v>1</v>
      </c>
      <c r="F155" s="234" t="s">
        <v>407</v>
      </c>
      <c r="G155" s="231"/>
      <c r="H155" s="235">
        <v>114.2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147</v>
      </c>
      <c r="AU155" s="241" t="s">
        <v>83</v>
      </c>
      <c r="AV155" s="13" t="s">
        <v>83</v>
      </c>
      <c r="AW155" s="13" t="s">
        <v>30</v>
      </c>
      <c r="AX155" s="13" t="s">
        <v>73</v>
      </c>
      <c r="AY155" s="241" t="s">
        <v>137</v>
      </c>
    </row>
    <row r="156" s="14" customFormat="1">
      <c r="A156" s="14"/>
      <c r="B156" s="242"/>
      <c r="C156" s="243"/>
      <c r="D156" s="232" t="s">
        <v>147</v>
      </c>
      <c r="E156" s="244" t="s">
        <v>1</v>
      </c>
      <c r="F156" s="245" t="s">
        <v>149</v>
      </c>
      <c r="G156" s="243"/>
      <c r="H156" s="246">
        <v>594.20000000000005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147</v>
      </c>
      <c r="AU156" s="252" t="s">
        <v>83</v>
      </c>
      <c r="AV156" s="14" t="s">
        <v>145</v>
      </c>
      <c r="AW156" s="14" t="s">
        <v>30</v>
      </c>
      <c r="AX156" s="14" t="s">
        <v>81</v>
      </c>
      <c r="AY156" s="252" t="s">
        <v>137</v>
      </c>
    </row>
    <row r="157" s="2" customFormat="1" ht="37.8" customHeight="1">
      <c r="A157" s="37"/>
      <c r="B157" s="38"/>
      <c r="C157" s="217" t="s">
        <v>257</v>
      </c>
      <c r="D157" s="217" t="s">
        <v>140</v>
      </c>
      <c r="E157" s="218" t="s">
        <v>266</v>
      </c>
      <c r="F157" s="219" t="s">
        <v>267</v>
      </c>
      <c r="G157" s="220" t="s">
        <v>194</v>
      </c>
      <c r="H157" s="221">
        <v>78</v>
      </c>
      <c r="I157" s="222"/>
      <c r="J157" s="223">
        <f>ROUND(I157*H157,2)</f>
        <v>0</v>
      </c>
      <c r="K157" s="219" t="s">
        <v>144</v>
      </c>
      <c r="L157" s="43"/>
      <c r="M157" s="224" t="s">
        <v>1</v>
      </c>
      <c r="N157" s="225" t="s">
        <v>38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145</v>
      </c>
      <c r="AT157" s="228" t="s">
        <v>140</v>
      </c>
      <c r="AU157" s="228" t="s">
        <v>83</v>
      </c>
      <c r="AY157" s="16" t="s">
        <v>137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81</v>
      </c>
      <c r="BK157" s="229">
        <f>ROUND(I157*H157,2)</f>
        <v>0</v>
      </c>
      <c r="BL157" s="16" t="s">
        <v>145</v>
      </c>
      <c r="BM157" s="228" t="s">
        <v>268</v>
      </c>
    </row>
    <row r="158" s="13" customFormat="1">
      <c r="A158" s="13"/>
      <c r="B158" s="230"/>
      <c r="C158" s="231"/>
      <c r="D158" s="232" t="s">
        <v>147</v>
      </c>
      <c r="E158" s="233" t="s">
        <v>1</v>
      </c>
      <c r="F158" s="234" t="s">
        <v>408</v>
      </c>
      <c r="G158" s="231"/>
      <c r="H158" s="235">
        <v>78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147</v>
      </c>
      <c r="AU158" s="241" t="s">
        <v>83</v>
      </c>
      <c r="AV158" s="13" t="s">
        <v>83</v>
      </c>
      <c r="AW158" s="13" t="s">
        <v>30</v>
      </c>
      <c r="AX158" s="13" t="s">
        <v>81</v>
      </c>
      <c r="AY158" s="241" t="s">
        <v>137</v>
      </c>
    </row>
    <row r="159" s="2" customFormat="1" ht="37.8" customHeight="1">
      <c r="A159" s="37"/>
      <c r="B159" s="38"/>
      <c r="C159" s="217" t="s">
        <v>265</v>
      </c>
      <c r="D159" s="217" t="s">
        <v>140</v>
      </c>
      <c r="E159" s="218" t="s">
        <v>271</v>
      </c>
      <c r="F159" s="219" t="s">
        <v>272</v>
      </c>
      <c r="G159" s="220" t="s">
        <v>194</v>
      </c>
      <c r="H159" s="221">
        <v>78</v>
      </c>
      <c r="I159" s="222"/>
      <c r="J159" s="223">
        <f>ROUND(I159*H159,2)</f>
        <v>0</v>
      </c>
      <c r="K159" s="219" t="s">
        <v>144</v>
      </c>
      <c r="L159" s="43"/>
      <c r="M159" s="224" t="s">
        <v>1</v>
      </c>
      <c r="N159" s="225" t="s">
        <v>38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145</v>
      </c>
      <c r="AT159" s="228" t="s">
        <v>140</v>
      </c>
      <c r="AU159" s="228" t="s">
        <v>83</v>
      </c>
      <c r="AY159" s="16" t="s">
        <v>137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81</v>
      </c>
      <c r="BK159" s="229">
        <f>ROUND(I159*H159,2)</f>
        <v>0</v>
      </c>
      <c r="BL159" s="16" t="s">
        <v>145</v>
      </c>
      <c r="BM159" s="228" t="s">
        <v>273</v>
      </c>
    </row>
    <row r="160" s="13" customFormat="1">
      <c r="A160" s="13"/>
      <c r="B160" s="230"/>
      <c r="C160" s="231"/>
      <c r="D160" s="232" t="s">
        <v>147</v>
      </c>
      <c r="E160" s="233" t="s">
        <v>1</v>
      </c>
      <c r="F160" s="234" t="s">
        <v>408</v>
      </c>
      <c r="G160" s="231"/>
      <c r="H160" s="235">
        <v>78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147</v>
      </c>
      <c r="AU160" s="241" t="s">
        <v>83</v>
      </c>
      <c r="AV160" s="13" t="s">
        <v>83</v>
      </c>
      <c r="AW160" s="13" t="s">
        <v>30</v>
      </c>
      <c r="AX160" s="13" t="s">
        <v>81</v>
      </c>
      <c r="AY160" s="241" t="s">
        <v>137</v>
      </c>
    </row>
    <row r="161" s="2" customFormat="1" ht="16.5" customHeight="1">
      <c r="A161" s="37"/>
      <c r="B161" s="38"/>
      <c r="C161" s="256" t="s">
        <v>270</v>
      </c>
      <c r="D161" s="256" t="s">
        <v>242</v>
      </c>
      <c r="E161" s="257" t="s">
        <v>275</v>
      </c>
      <c r="F161" s="258" t="s">
        <v>276</v>
      </c>
      <c r="G161" s="259" t="s">
        <v>277</v>
      </c>
      <c r="H161" s="260">
        <v>1.95</v>
      </c>
      <c r="I161" s="261"/>
      <c r="J161" s="262">
        <f>ROUND(I161*H161,2)</f>
        <v>0</v>
      </c>
      <c r="K161" s="258" t="s">
        <v>144</v>
      </c>
      <c r="L161" s="263"/>
      <c r="M161" s="264" t="s">
        <v>1</v>
      </c>
      <c r="N161" s="265" t="s">
        <v>38</v>
      </c>
      <c r="O161" s="90"/>
      <c r="P161" s="226">
        <f>O161*H161</f>
        <v>0</v>
      </c>
      <c r="Q161" s="226">
        <v>0.001</v>
      </c>
      <c r="R161" s="226">
        <f>Q161*H161</f>
        <v>0.0019499999999999999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176</v>
      </c>
      <c r="AT161" s="228" t="s">
        <v>242</v>
      </c>
      <c r="AU161" s="228" t="s">
        <v>83</v>
      </c>
      <c r="AY161" s="16" t="s">
        <v>137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81</v>
      </c>
      <c r="BK161" s="229">
        <f>ROUND(I161*H161,2)</f>
        <v>0</v>
      </c>
      <c r="BL161" s="16" t="s">
        <v>145</v>
      </c>
      <c r="BM161" s="228" t="s">
        <v>278</v>
      </c>
    </row>
    <row r="162" s="13" customFormat="1">
      <c r="A162" s="13"/>
      <c r="B162" s="230"/>
      <c r="C162" s="231"/>
      <c r="D162" s="232" t="s">
        <v>147</v>
      </c>
      <c r="E162" s="233" t="s">
        <v>1</v>
      </c>
      <c r="F162" s="234" t="s">
        <v>409</v>
      </c>
      <c r="G162" s="231"/>
      <c r="H162" s="235">
        <v>1.95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147</v>
      </c>
      <c r="AU162" s="241" t="s">
        <v>83</v>
      </c>
      <c r="AV162" s="13" t="s">
        <v>83</v>
      </c>
      <c r="AW162" s="13" t="s">
        <v>30</v>
      </c>
      <c r="AX162" s="13" t="s">
        <v>81</v>
      </c>
      <c r="AY162" s="241" t="s">
        <v>137</v>
      </c>
    </row>
    <row r="163" s="2" customFormat="1" ht="33" customHeight="1">
      <c r="A163" s="37"/>
      <c r="B163" s="38"/>
      <c r="C163" s="217" t="s">
        <v>274</v>
      </c>
      <c r="D163" s="217" t="s">
        <v>140</v>
      </c>
      <c r="E163" s="218" t="s">
        <v>281</v>
      </c>
      <c r="F163" s="219" t="s">
        <v>282</v>
      </c>
      <c r="G163" s="220" t="s">
        <v>194</v>
      </c>
      <c r="H163" s="221">
        <v>78</v>
      </c>
      <c r="I163" s="222"/>
      <c r="J163" s="223">
        <f>ROUND(I163*H163,2)</f>
        <v>0</v>
      </c>
      <c r="K163" s="219" t="s">
        <v>144</v>
      </c>
      <c r="L163" s="43"/>
      <c r="M163" s="224" t="s">
        <v>1</v>
      </c>
      <c r="N163" s="225" t="s">
        <v>38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145</v>
      </c>
      <c r="AT163" s="228" t="s">
        <v>140</v>
      </c>
      <c r="AU163" s="228" t="s">
        <v>83</v>
      </c>
      <c r="AY163" s="16" t="s">
        <v>137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81</v>
      </c>
      <c r="BK163" s="229">
        <f>ROUND(I163*H163,2)</f>
        <v>0</v>
      </c>
      <c r="BL163" s="16" t="s">
        <v>145</v>
      </c>
      <c r="BM163" s="228" t="s">
        <v>283</v>
      </c>
    </row>
    <row r="164" s="12" customFormat="1" ht="22.8" customHeight="1">
      <c r="A164" s="12"/>
      <c r="B164" s="201"/>
      <c r="C164" s="202"/>
      <c r="D164" s="203" t="s">
        <v>72</v>
      </c>
      <c r="E164" s="215" t="s">
        <v>83</v>
      </c>
      <c r="F164" s="215" t="s">
        <v>284</v>
      </c>
      <c r="G164" s="202"/>
      <c r="H164" s="202"/>
      <c r="I164" s="205"/>
      <c r="J164" s="216">
        <f>BK164</f>
        <v>0</v>
      </c>
      <c r="K164" s="202"/>
      <c r="L164" s="207"/>
      <c r="M164" s="208"/>
      <c r="N164" s="209"/>
      <c r="O164" s="209"/>
      <c r="P164" s="210">
        <f>SUM(P165:P169)</f>
        <v>0</v>
      </c>
      <c r="Q164" s="209"/>
      <c r="R164" s="210">
        <f>SUM(R165:R169)</f>
        <v>43.00864</v>
      </c>
      <c r="S164" s="209"/>
      <c r="T164" s="211">
        <f>SUM(T165:T169)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2" t="s">
        <v>81</v>
      </c>
      <c r="AT164" s="213" t="s">
        <v>72</v>
      </c>
      <c r="AU164" s="213" t="s">
        <v>81</v>
      </c>
      <c r="AY164" s="212" t="s">
        <v>137</v>
      </c>
      <c r="BK164" s="214">
        <f>SUM(BK165:BK169)</f>
        <v>0</v>
      </c>
    </row>
    <row r="165" s="2" customFormat="1" ht="37.8" customHeight="1">
      <c r="A165" s="37"/>
      <c r="B165" s="38"/>
      <c r="C165" s="217" t="s">
        <v>280</v>
      </c>
      <c r="D165" s="217" t="s">
        <v>140</v>
      </c>
      <c r="E165" s="218" t="s">
        <v>286</v>
      </c>
      <c r="F165" s="219" t="s">
        <v>287</v>
      </c>
      <c r="G165" s="220" t="s">
        <v>194</v>
      </c>
      <c r="H165" s="221">
        <v>272</v>
      </c>
      <c r="I165" s="222"/>
      <c r="J165" s="223">
        <f>ROUND(I165*H165,2)</f>
        <v>0</v>
      </c>
      <c r="K165" s="219" t="s">
        <v>144</v>
      </c>
      <c r="L165" s="43"/>
      <c r="M165" s="224" t="s">
        <v>1</v>
      </c>
      <c r="N165" s="225" t="s">
        <v>38</v>
      </c>
      <c r="O165" s="90"/>
      <c r="P165" s="226">
        <f>O165*H165</f>
        <v>0</v>
      </c>
      <c r="Q165" s="226">
        <v>0.00017000000000000001</v>
      </c>
      <c r="R165" s="226">
        <f>Q165*H165</f>
        <v>0.046240000000000003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145</v>
      </c>
      <c r="AT165" s="228" t="s">
        <v>140</v>
      </c>
      <c r="AU165" s="228" t="s">
        <v>83</v>
      </c>
      <c r="AY165" s="16" t="s">
        <v>137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81</v>
      </c>
      <c r="BK165" s="229">
        <f>ROUND(I165*H165,2)</f>
        <v>0</v>
      </c>
      <c r="BL165" s="16" t="s">
        <v>145</v>
      </c>
      <c r="BM165" s="228" t="s">
        <v>288</v>
      </c>
    </row>
    <row r="166" s="13" customFormat="1">
      <c r="A166" s="13"/>
      <c r="B166" s="230"/>
      <c r="C166" s="231"/>
      <c r="D166" s="232" t="s">
        <v>147</v>
      </c>
      <c r="E166" s="233" t="s">
        <v>1</v>
      </c>
      <c r="F166" s="234" t="s">
        <v>410</v>
      </c>
      <c r="G166" s="231"/>
      <c r="H166" s="235">
        <v>272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147</v>
      </c>
      <c r="AU166" s="241" t="s">
        <v>83</v>
      </c>
      <c r="AV166" s="13" t="s">
        <v>83</v>
      </c>
      <c r="AW166" s="13" t="s">
        <v>30</v>
      </c>
      <c r="AX166" s="13" t="s">
        <v>81</v>
      </c>
      <c r="AY166" s="241" t="s">
        <v>137</v>
      </c>
    </row>
    <row r="167" s="2" customFormat="1" ht="24.15" customHeight="1">
      <c r="A167" s="37"/>
      <c r="B167" s="38"/>
      <c r="C167" s="256" t="s">
        <v>285</v>
      </c>
      <c r="D167" s="256" t="s">
        <v>242</v>
      </c>
      <c r="E167" s="257" t="s">
        <v>290</v>
      </c>
      <c r="F167" s="258" t="s">
        <v>291</v>
      </c>
      <c r="G167" s="259" t="s">
        <v>194</v>
      </c>
      <c r="H167" s="260">
        <v>272</v>
      </c>
      <c r="I167" s="261"/>
      <c r="J167" s="262">
        <f>ROUND(I167*H167,2)</f>
        <v>0</v>
      </c>
      <c r="K167" s="258" t="s">
        <v>144</v>
      </c>
      <c r="L167" s="263"/>
      <c r="M167" s="264" t="s">
        <v>1</v>
      </c>
      <c r="N167" s="265" t="s">
        <v>38</v>
      </c>
      <c r="O167" s="90"/>
      <c r="P167" s="226">
        <f>O167*H167</f>
        <v>0</v>
      </c>
      <c r="Q167" s="226">
        <v>0.00029999999999999997</v>
      </c>
      <c r="R167" s="226">
        <f>Q167*H167</f>
        <v>0.081599999999999992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176</v>
      </c>
      <c r="AT167" s="228" t="s">
        <v>242</v>
      </c>
      <c r="AU167" s="228" t="s">
        <v>83</v>
      </c>
      <c r="AY167" s="16" t="s">
        <v>137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81</v>
      </c>
      <c r="BK167" s="229">
        <f>ROUND(I167*H167,2)</f>
        <v>0</v>
      </c>
      <c r="BL167" s="16" t="s">
        <v>145</v>
      </c>
      <c r="BM167" s="228" t="s">
        <v>292</v>
      </c>
    </row>
    <row r="168" s="2" customFormat="1" ht="55.5" customHeight="1">
      <c r="A168" s="37"/>
      <c r="B168" s="38"/>
      <c r="C168" s="217" t="s">
        <v>7</v>
      </c>
      <c r="D168" s="217" t="s">
        <v>140</v>
      </c>
      <c r="E168" s="218" t="s">
        <v>294</v>
      </c>
      <c r="F168" s="219" t="s">
        <v>295</v>
      </c>
      <c r="G168" s="220" t="s">
        <v>207</v>
      </c>
      <c r="H168" s="221">
        <v>136</v>
      </c>
      <c r="I168" s="222"/>
      <c r="J168" s="223">
        <f>ROUND(I168*H168,2)</f>
        <v>0</v>
      </c>
      <c r="K168" s="219" t="s">
        <v>144</v>
      </c>
      <c r="L168" s="43"/>
      <c r="M168" s="224" t="s">
        <v>1</v>
      </c>
      <c r="N168" s="225" t="s">
        <v>38</v>
      </c>
      <c r="O168" s="90"/>
      <c r="P168" s="226">
        <f>O168*H168</f>
        <v>0</v>
      </c>
      <c r="Q168" s="226">
        <v>0.31530000000000002</v>
      </c>
      <c r="R168" s="226">
        <f>Q168*H168</f>
        <v>42.880800000000001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145</v>
      </c>
      <c r="AT168" s="228" t="s">
        <v>140</v>
      </c>
      <c r="AU168" s="228" t="s">
        <v>83</v>
      </c>
      <c r="AY168" s="16" t="s">
        <v>137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81</v>
      </c>
      <c r="BK168" s="229">
        <f>ROUND(I168*H168,2)</f>
        <v>0</v>
      </c>
      <c r="BL168" s="16" t="s">
        <v>145</v>
      </c>
      <c r="BM168" s="228" t="s">
        <v>296</v>
      </c>
    </row>
    <row r="169" s="13" customFormat="1">
      <c r="A169" s="13"/>
      <c r="B169" s="230"/>
      <c r="C169" s="231"/>
      <c r="D169" s="232" t="s">
        <v>147</v>
      </c>
      <c r="E169" s="233" t="s">
        <v>1</v>
      </c>
      <c r="F169" s="234" t="s">
        <v>411</v>
      </c>
      <c r="G169" s="231"/>
      <c r="H169" s="235">
        <v>136</v>
      </c>
      <c r="I169" s="236"/>
      <c r="J169" s="231"/>
      <c r="K169" s="231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147</v>
      </c>
      <c r="AU169" s="241" t="s">
        <v>83</v>
      </c>
      <c r="AV169" s="13" t="s">
        <v>83</v>
      </c>
      <c r="AW169" s="13" t="s">
        <v>30</v>
      </c>
      <c r="AX169" s="13" t="s">
        <v>81</v>
      </c>
      <c r="AY169" s="241" t="s">
        <v>137</v>
      </c>
    </row>
    <row r="170" s="12" customFormat="1" ht="22.8" customHeight="1">
      <c r="A170" s="12"/>
      <c r="B170" s="201"/>
      <c r="C170" s="202"/>
      <c r="D170" s="203" t="s">
        <v>72</v>
      </c>
      <c r="E170" s="215" t="s">
        <v>145</v>
      </c>
      <c r="F170" s="215" t="s">
        <v>298</v>
      </c>
      <c r="G170" s="202"/>
      <c r="H170" s="202"/>
      <c r="I170" s="205"/>
      <c r="J170" s="216">
        <f>BK170</f>
        <v>0</v>
      </c>
      <c r="K170" s="202"/>
      <c r="L170" s="207"/>
      <c r="M170" s="208"/>
      <c r="N170" s="209"/>
      <c r="O170" s="209"/>
      <c r="P170" s="210">
        <f>SUM(P171:P172)</f>
        <v>0</v>
      </c>
      <c r="Q170" s="209"/>
      <c r="R170" s="210">
        <f>SUM(R171:R172)</f>
        <v>59.975999999999999</v>
      </c>
      <c r="S170" s="209"/>
      <c r="T170" s="211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2" t="s">
        <v>81</v>
      </c>
      <c r="AT170" s="213" t="s">
        <v>72</v>
      </c>
      <c r="AU170" s="213" t="s">
        <v>81</v>
      </c>
      <c r="AY170" s="212" t="s">
        <v>137</v>
      </c>
      <c r="BK170" s="214">
        <f>SUM(BK171:BK172)</f>
        <v>0</v>
      </c>
    </row>
    <row r="171" s="2" customFormat="1" ht="37.8" customHeight="1">
      <c r="A171" s="37"/>
      <c r="B171" s="38"/>
      <c r="C171" s="217" t="s">
        <v>293</v>
      </c>
      <c r="D171" s="217" t="s">
        <v>140</v>
      </c>
      <c r="E171" s="218" t="s">
        <v>304</v>
      </c>
      <c r="F171" s="219" t="s">
        <v>305</v>
      </c>
      <c r="G171" s="220" t="s">
        <v>215</v>
      </c>
      <c r="H171" s="221">
        <v>27.199999999999999</v>
      </c>
      <c r="I171" s="222"/>
      <c r="J171" s="223">
        <f>ROUND(I171*H171,2)</f>
        <v>0</v>
      </c>
      <c r="K171" s="219" t="s">
        <v>144</v>
      </c>
      <c r="L171" s="43"/>
      <c r="M171" s="224" t="s">
        <v>1</v>
      </c>
      <c r="N171" s="225" t="s">
        <v>38</v>
      </c>
      <c r="O171" s="90"/>
      <c r="P171" s="226">
        <f>O171*H171</f>
        <v>0</v>
      </c>
      <c r="Q171" s="226">
        <v>2.2050000000000001</v>
      </c>
      <c r="R171" s="226">
        <f>Q171*H171</f>
        <v>59.975999999999999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145</v>
      </c>
      <c r="AT171" s="228" t="s">
        <v>140</v>
      </c>
      <c r="AU171" s="228" t="s">
        <v>83</v>
      </c>
      <c r="AY171" s="16" t="s">
        <v>137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81</v>
      </c>
      <c r="BK171" s="229">
        <f>ROUND(I171*H171,2)</f>
        <v>0</v>
      </c>
      <c r="BL171" s="16" t="s">
        <v>145</v>
      </c>
      <c r="BM171" s="228" t="s">
        <v>306</v>
      </c>
    </row>
    <row r="172" s="13" customFormat="1">
      <c r="A172" s="13"/>
      <c r="B172" s="230"/>
      <c r="C172" s="231"/>
      <c r="D172" s="232" t="s">
        <v>147</v>
      </c>
      <c r="E172" s="233" t="s">
        <v>1</v>
      </c>
      <c r="F172" s="234" t="s">
        <v>412</v>
      </c>
      <c r="G172" s="231"/>
      <c r="H172" s="235">
        <v>27.199999999999999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147</v>
      </c>
      <c r="AU172" s="241" t="s">
        <v>83</v>
      </c>
      <c r="AV172" s="13" t="s">
        <v>83</v>
      </c>
      <c r="AW172" s="13" t="s">
        <v>30</v>
      </c>
      <c r="AX172" s="13" t="s">
        <v>81</v>
      </c>
      <c r="AY172" s="241" t="s">
        <v>137</v>
      </c>
    </row>
    <row r="173" s="12" customFormat="1" ht="22.8" customHeight="1">
      <c r="A173" s="12"/>
      <c r="B173" s="201"/>
      <c r="C173" s="202"/>
      <c r="D173" s="203" t="s">
        <v>72</v>
      </c>
      <c r="E173" s="215" t="s">
        <v>163</v>
      </c>
      <c r="F173" s="215" t="s">
        <v>308</v>
      </c>
      <c r="G173" s="202"/>
      <c r="H173" s="202"/>
      <c r="I173" s="205"/>
      <c r="J173" s="216">
        <f>BK173</f>
        <v>0</v>
      </c>
      <c r="K173" s="202"/>
      <c r="L173" s="207"/>
      <c r="M173" s="208"/>
      <c r="N173" s="209"/>
      <c r="O173" s="209"/>
      <c r="P173" s="210">
        <f>SUM(P174:P189)</f>
        <v>0</v>
      </c>
      <c r="Q173" s="209"/>
      <c r="R173" s="210">
        <f>SUM(R174:R189)</f>
        <v>719.65539999999999</v>
      </c>
      <c r="S173" s="209"/>
      <c r="T173" s="211">
        <f>SUM(T174:T189)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2" t="s">
        <v>81</v>
      </c>
      <c r="AT173" s="213" t="s">
        <v>72</v>
      </c>
      <c r="AU173" s="213" t="s">
        <v>81</v>
      </c>
      <c r="AY173" s="212" t="s">
        <v>137</v>
      </c>
      <c r="BK173" s="214">
        <f>SUM(BK174:BK189)</f>
        <v>0</v>
      </c>
    </row>
    <row r="174" s="2" customFormat="1" ht="33" customHeight="1">
      <c r="A174" s="37"/>
      <c r="B174" s="38"/>
      <c r="C174" s="217" t="s">
        <v>299</v>
      </c>
      <c r="D174" s="217" t="s">
        <v>140</v>
      </c>
      <c r="E174" s="218" t="s">
        <v>315</v>
      </c>
      <c r="F174" s="219" t="s">
        <v>316</v>
      </c>
      <c r="G174" s="220" t="s">
        <v>194</v>
      </c>
      <c r="H174" s="221">
        <v>594.20000000000005</v>
      </c>
      <c r="I174" s="222"/>
      <c r="J174" s="223">
        <f>ROUND(I174*H174,2)</f>
        <v>0</v>
      </c>
      <c r="K174" s="219" t="s">
        <v>144</v>
      </c>
      <c r="L174" s="43"/>
      <c r="M174" s="224" t="s">
        <v>1</v>
      </c>
      <c r="N174" s="225" t="s">
        <v>38</v>
      </c>
      <c r="O174" s="90"/>
      <c r="P174" s="226">
        <f>O174*H174</f>
        <v>0</v>
      </c>
      <c r="Q174" s="226">
        <v>0.57499999999999996</v>
      </c>
      <c r="R174" s="226">
        <f>Q174*H174</f>
        <v>341.66500000000002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145</v>
      </c>
      <c r="AT174" s="228" t="s">
        <v>140</v>
      </c>
      <c r="AU174" s="228" t="s">
        <v>83</v>
      </c>
      <c r="AY174" s="16" t="s">
        <v>137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81</v>
      </c>
      <c r="BK174" s="229">
        <f>ROUND(I174*H174,2)</f>
        <v>0</v>
      </c>
      <c r="BL174" s="16" t="s">
        <v>145</v>
      </c>
      <c r="BM174" s="228" t="s">
        <v>317</v>
      </c>
    </row>
    <row r="175" s="13" customFormat="1">
      <c r="A175" s="13"/>
      <c r="B175" s="230"/>
      <c r="C175" s="231"/>
      <c r="D175" s="232" t="s">
        <v>147</v>
      </c>
      <c r="E175" s="233" t="s">
        <v>1</v>
      </c>
      <c r="F175" s="234" t="s">
        <v>406</v>
      </c>
      <c r="G175" s="231"/>
      <c r="H175" s="235">
        <v>480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147</v>
      </c>
      <c r="AU175" s="241" t="s">
        <v>83</v>
      </c>
      <c r="AV175" s="13" t="s">
        <v>83</v>
      </c>
      <c r="AW175" s="13" t="s">
        <v>30</v>
      </c>
      <c r="AX175" s="13" t="s">
        <v>73</v>
      </c>
      <c r="AY175" s="241" t="s">
        <v>137</v>
      </c>
    </row>
    <row r="176" s="13" customFormat="1">
      <c r="A176" s="13"/>
      <c r="B176" s="230"/>
      <c r="C176" s="231"/>
      <c r="D176" s="232" t="s">
        <v>147</v>
      </c>
      <c r="E176" s="233" t="s">
        <v>1</v>
      </c>
      <c r="F176" s="234" t="s">
        <v>413</v>
      </c>
      <c r="G176" s="231"/>
      <c r="H176" s="235">
        <v>114.2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147</v>
      </c>
      <c r="AU176" s="241" t="s">
        <v>83</v>
      </c>
      <c r="AV176" s="13" t="s">
        <v>83</v>
      </c>
      <c r="AW176" s="13" t="s">
        <v>30</v>
      </c>
      <c r="AX176" s="13" t="s">
        <v>73</v>
      </c>
      <c r="AY176" s="241" t="s">
        <v>137</v>
      </c>
    </row>
    <row r="177" s="14" customFormat="1">
      <c r="A177" s="14"/>
      <c r="B177" s="242"/>
      <c r="C177" s="243"/>
      <c r="D177" s="232" t="s">
        <v>147</v>
      </c>
      <c r="E177" s="244" t="s">
        <v>1</v>
      </c>
      <c r="F177" s="245" t="s">
        <v>149</v>
      </c>
      <c r="G177" s="243"/>
      <c r="H177" s="246">
        <v>594.20000000000005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147</v>
      </c>
      <c r="AU177" s="252" t="s">
        <v>83</v>
      </c>
      <c r="AV177" s="14" t="s">
        <v>145</v>
      </c>
      <c r="AW177" s="14" t="s">
        <v>30</v>
      </c>
      <c r="AX177" s="14" t="s">
        <v>81</v>
      </c>
      <c r="AY177" s="252" t="s">
        <v>137</v>
      </c>
    </row>
    <row r="178" s="2" customFormat="1" ht="37.8" customHeight="1">
      <c r="A178" s="37"/>
      <c r="B178" s="38"/>
      <c r="C178" s="217" t="s">
        <v>303</v>
      </c>
      <c r="D178" s="217" t="s">
        <v>140</v>
      </c>
      <c r="E178" s="218" t="s">
        <v>319</v>
      </c>
      <c r="F178" s="219" t="s">
        <v>320</v>
      </c>
      <c r="G178" s="220" t="s">
        <v>194</v>
      </c>
      <c r="H178" s="221">
        <v>480</v>
      </c>
      <c r="I178" s="222"/>
      <c r="J178" s="223">
        <f>ROUND(I178*H178,2)</f>
        <v>0</v>
      </c>
      <c r="K178" s="219" t="s">
        <v>144</v>
      </c>
      <c r="L178" s="43"/>
      <c r="M178" s="224" t="s">
        <v>1</v>
      </c>
      <c r="N178" s="225" t="s">
        <v>38</v>
      </c>
      <c r="O178" s="90"/>
      <c r="P178" s="226">
        <f>O178*H178</f>
        <v>0</v>
      </c>
      <c r="Q178" s="226">
        <v>0.42148999999999998</v>
      </c>
      <c r="R178" s="226">
        <f>Q178*H178</f>
        <v>202.31519999999998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145</v>
      </c>
      <c r="AT178" s="228" t="s">
        <v>140</v>
      </c>
      <c r="AU178" s="228" t="s">
        <v>83</v>
      </c>
      <c r="AY178" s="16" t="s">
        <v>137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81</v>
      </c>
      <c r="BK178" s="229">
        <f>ROUND(I178*H178,2)</f>
        <v>0</v>
      </c>
      <c r="BL178" s="16" t="s">
        <v>145</v>
      </c>
      <c r="BM178" s="228" t="s">
        <v>321</v>
      </c>
    </row>
    <row r="179" s="13" customFormat="1">
      <c r="A179" s="13"/>
      <c r="B179" s="230"/>
      <c r="C179" s="231"/>
      <c r="D179" s="232" t="s">
        <v>147</v>
      </c>
      <c r="E179" s="233" t="s">
        <v>1</v>
      </c>
      <c r="F179" s="234" t="s">
        <v>406</v>
      </c>
      <c r="G179" s="231"/>
      <c r="H179" s="235">
        <v>480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147</v>
      </c>
      <c r="AU179" s="241" t="s">
        <v>83</v>
      </c>
      <c r="AV179" s="13" t="s">
        <v>83</v>
      </c>
      <c r="AW179" s="13" t="s">
        <v>30</v>
      </c>
      <c r="AX179" s="13" t="s">
        <v>81</v>
      </c>
      <c r="AY179" s="241" t="s">
        <v>137</v>
      </c>
    </row>
    <row r="180" s="2" customFormat="1" ht="44.25" customHeight="1">
      <c r="A180" s="37"/>
      <c r="B180" s="38"/>
      <c r="C180" s="217" t="s">
        <v>309</v>
      </c>
      <c r="D180" s="217" t="s">
        <v>140</v>
      </c>
      <c r="E180" s="218" t="s">
        <v>323</v>
      </c>
      <c r="F180" s="219" t="s">
        <v>324</v>
      </c>
      <c r="G180" s="220" t="s">
        <v>194</v>
      </c>
      <c r="H180" s="221">
        <v>480</v>
      </c>
      <c r="I180" s="222"/>
      <c r="J180" s="223">
        <f>ROUND(I180*H180,2)</f>
        <v>0</v>
      </c>
      <c r="K180" s="219" t="s">
        <v>144</v>
      </c>
      <c r="L180" s="43"/>
      <c r="M180" s="224" t="s">
        <v>1</v>
      </c>
      <c r="N180" s="225" t="s">
        <v>38</v>
      </c>
      <c r="O180" s="90"/>
      <c r="P180" s="226">
        <f>O180*H180</f>
        <v>0</v>
      </c>
      <c r="Q180" s="226">
        <v>0.13188</v>
      </c>
      <c r="R180" s="226">
        <f>Q180*H180</f>
        <v>63.302399999999999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145</v>
      </c>
      <c r="AT180" s="228" t="s">
        <v>140</v>
      </c>
      <c r="AU180" s="228" t="s">
        <v>83</v>
      </c>
      <c r="AY180" s="16" t="s">
        <v>137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81</v>
      </c>
      <c r="BK180" s="229">
        <f>ROUND(I180*H180,2)</f>
        <v>0</v>
      </c>
      <c r="BL180" s="16" t="s">
        <v>145</v>
      </c>
      <c r="BM180" s="228" t="s">
        <v>325</v>
      </c>
    </row>
    <row r="181" s="13" customFormat="1">
      <c r="A181" s="13"/>
      <c r="B181" s="230"/>
      <c r="C181" s="231"/>
      <c r="D181" s="232" t="s">
        <v>147</v>
      </c>
      <c r="E181" s="233" t="s">
        <v>1</v>
      </c>
      <c r="F181" s="234" t="s">
        <v>406</v>
      </c>
      <c r="G181" s="231"/>
      <c r="H181" s="235">
        <v>480</v>
      </c>
      <c r="I181" s="236"/>
      <c r="J181" s="231"/>
      <c r="K181" s="231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147</v>
      </c>
      <c r="AU181" s="241" t="s">
        <v>83</v>
      </c>
      <c r="AV181" s="13" t="s">
        <v>83</v>
      </c>
      <c r="AW181" s="13" t="s">
        <v>30</v>
      </c>
      <c r="AX181" s="13" t="s">
        <v>81</v>
      </c>
      <c r="AY181" s="241" t="s">
        <v>137</v>
      </c>
    </row>
    <row r="182" s="2" customFormat="1" ht="24.15" customHeight="1">
      <c r="A182" s="37"/>
      <c r="B182" s="38"/>
      <c r="C182" s="217" t="s">
        <v>314</v>
      </c>
      <c r="D182" s="217" t="s">
        <v>140</v>
      </c>
      <c r="E182" s="218" t="s">
        <v>327</v>
      </c>
      <c r="F182" s="219" t="s">
        <v>328</v>
      </c>
      <c r="G182" s="220" t="s">
        <v>194</v>
      </c>
      <c r="H182" s="221">
        <v>480</v>
      </c>
      <c r="I182" s="222"/>
      <c r="J182" s="223">
        <f>ROUND(I182*H182,2)</f>
        <v>0</v>
      </c>
      <c r="K182" s="219" t="s">
        <v>144</v>
      </c>
      <c r="L182" s="43"/>
      <c r="M182" s="224" t="s">
        <v>1</v>
      </c>
      <c r="N182" s="225" t="s">
        <v>38</v>
      </c>
      <c r="O182" s="90"/>
      <c r="P182" s="226">
        <f>O182*H182</f>
        <v>0</v>
      </c>
      <c r="Q182" s="226">
        <v>0.00031</v>
      </c>
      <c r="R182" s="226">
        <f>Q182*H182</f>
        <v>0.14879999999999999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145</v>
      </c>
      <c r="AT182" s="228" t="s">
        <v>140</v>
      </c>
      <c r="AU182" s="228" t="s">
        <v>83</v>
      </c>
      <c r="AY182" s="16" t="s">
        <v>137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81</v>
      </c>
      <c r="BK182" s="229">
        <f>ROUND(I182*H182,2)</f>
        <v>0</v>
      </c>
      <c r="BL182" s="16" t="s">
        <v>145</v>
      </c>
      <c r="BM182" s="228" t="s">
        <v>329</v>
      </c>
    </row>
    <row r="183" s="13" customFormat="1">
      <c r="A183" s="13"/>
      <c r="B183" s="230"/>
      <c r="C183" s="231"/>
      <c r="D183" s="232" t="s">
        <v>147</v>
      </c>
      <c r="E183" s="233" t="s">
        <v>1</v>
      </c>
      <c r="F183" s="234" t="s">
        <v>406</v>
      </c>
      <c r="G183" s="231"/>
      <c r="H183" s="235">
        <v>480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147</v>
      </c>
      <c r="AU183" s="241" t="s">
        <v>83</v>
      </c>
      <c r="AV183" s="13" t="s">
        <v>83</v>
      </c>
      <c r="AW183" s="13" t="s">
        <v>30</v>
      </c>
      <c r="AX183" s="13" t="s">
        <v>81</v>
      </c>
      <c r="AY183" s="241" t="s">
        <v>137</v>
      </c>
    </row>
    <row r="184" s="2" customFormat="1" ht="24.15" customHeight="1">
      <c r="A184" s="37"/>
      <c r="B184" s="38"/>
      <c r="C184" s="217" t="s">
        <v>318</v>
      </c>
      <c r="D184" s="217" t="s">
        <v>140</v>
      </c>
      <c r="E184" s="218" t="s">
        <v>331</v>
      </c>
      <c r="F184" s="219" t="s">
        <v>332</v>
      </c>
      <c r="G184" s="220" t="s">
        <v>194</v>
      </c>
      <c r="H184" s="221">
        <v>480</v>
      </c>
      <c r="I184" s="222"/>
      <c r="J184" s="223">
        <f>ROUND(I184*H184,2)</f>
        <v>0</v>
      </c>
      <c r="K184" s="219" t="s">
        <v>144</v>
      </c>
      <c r="L184" s="43"/>
      <c r="M184" s="224" t="s">
        <v>1</v>
      </c>
      <c r="N184" s="225" t="s">
        <v>38</v>
      </c>
      <c r="O184" s="90"/>
      <c r="P184" s="226">
        <f>O184*H184</f>
        <v>0</v>
      </c>
      <c r="Q184" s="226">
        <v>0.00040999999999999999</v>
      </c>
      <c r="R184" s="226">
        <f>Q184*H184</f>
        <v>0.1968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145</v>
      </c>
      <c r="AT184" s="228" t="s">
        <v>140</v>
      </c>
      <c r="AU184" s="228" t="s">
        <v>83</v>
      </c>
      <c r="AY184" s="16" t="s">
        <v>137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81</v>
      </c>
      <c r="BK184" s="229">
        <f>ROUND(I184*H184,2)</f>
        <v>0</v>
      </c>
      <c r="BL184" s="16" t="s">
        <v>145</v>
      </c>
      <c r="BM184" s="228" t="s">
        <v>333</v>
      </c>
    </row>
    <row r="185" s="13" customFormat="1">
      <c r="A185" s="13"/>
      <c r="B185" s="230"/>
      <c r="C185" s="231"/>
      <c r="D185" s="232" t="s">
        <v>147</v>
      </c>
      <c r="E185" s="233" t="s">
        <v>1</v>
      </c>
      <c r="F185" s="234" t="s">
        <v>406</v>
      </c>
      <c r="G185" s="231"/>
      <c r="H185" s="235">
        <v>480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147</v>
      </c>
      <c r="AU185" s="241" t="s">
        <v>83</v>
      </c>
      <c r="AV185" s="13" t="s">
        <v>83</v>
      </c>
      <c r="AW185" s="13" t="s">
        <v>30</v>
      </c>
      <c r="AX185" s="13" t="s">
        <v>81</v>
      </c>
      <c r="AY185" s="241" t="s">
        <v>137</v>
      </c>
    </row>
    <row r="186" s="2" customFormat="1" ht="49.05" customHeight="1">
      <c r="A186" s="37"/>
      <c r="B186" s="38"/>
      <c r="C186" s="217" t="s">
        <v>322</v>
      </c>
      <c r="D186" s="217" t="s">
        <v>140</v>
      </c>
      <c r="E186" s="218" t="s">
        <v>335</v>
      </c>
      <c r="F186" s="219" t="s">
        <v>336</v>
      </c>
      <c r="G186" s="220" t="s">
        <v>194</v>
      </c>
      <c r="H186" s="221">
        <v>480</v>
      </c>
      <c r="I186" s="222"/>
      <c r="J186" s="223">
        <f>ROUND(I186*H186,2)</f>
        <v>0</v>
      </c>
      <c r="K186" s="219" t="s">
        <v>144</v>
      </c>
      <c r="L186" s="43"/>
      <c r="M186" s="224" t="s">
        <v>1</v>
      </c>
      <c r="N186" s="225" t="s">
        <v>38</v>
      </c>
      <c r="O186" s="90"/>
      <c r="P186" s="226">
        <f>O186*H186</f>
        <v>0</v>
      </c>
      <c r="Q186" s="226">
        <v>0.10373</v>
      </c>
      <c r="R186" s="226">
        <f>Q186*H186</f>
        <v>49.790399999999998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145</v>
      </c>
      <c r="AT186" s="228" t="s">
        <v>140</v>
      </c>
      <c r="AU186" s="228" t="s">
        <v>83</v>
      </c>
      <c r="AY186" s="16" t="s">
        <v>137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81</v>
      </c>
      <c r="BK186" s="229">
        <f>ROUND(I186*H186,2)</f>
        <v>0</v>
      </c>
      <c r="BL186" s="16" t="s">
        <v>145</v>
      </c>
      <c r="BM186" s="228" t="s">
        <v>337</v>
      </c>
    </row>
    <row r="187" s="13" customFormat="1">
      <c r="A187" s="13"/>
      <c r="B187" s="230"/>
      <c r="C187" s="231"/>
      <c r="D187" s="232" t="s">
        <v>147</v>
      </c>
      <c r="E187" s="233" t="s">
        <v>1</v>
      </c>
      <c r="F187" s="234" t="s">
        <v>406</v>
      </c>
      <c r="G187" s="231"/>
      <c r="H187" s="235">
        <v>480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147</v>
      </c>
      <c r="AU187" s="241" t="s">
        <v>83</v>
      </c>
      <c r="AV187" s="13" t="s">
        <v>83</v>
      </c>
      <c r="AW187" s="13" t="s">
        <v>30</v>
      </c>
      <c r="AX187" s="13" t="s">
        <v>81</v>
      </c>
      <c r="AY187" s="241" t="s">
        <v>137</v>
      </c>
    </row>
    <row r="188" s="2" customFormat="1" ht="44.25" customHeight="1">
      <c r="A188" s="37"/>
      <c r="B188" s="38"/>
      <c r="C188" s="217" t="s">
        <v>326</v>
      </c>
      <c r="D188" s="217" t="s">
        <v>140</v>
      </c>
      <c r="E188" s="218" t="s">
        <v>339</v>
      </c>
      <c r="F188" s="219" t="s">
        <v>340</v>
      </c>
      <c r="G188" s="220" t="s">
        <v>194</v>
      </c>
      <c r="H188" s="221">
        <v>480</v>
      </c>
      <c r="I188" s="222"/>
      <c r="J188" s="223">
        <f>ROUND(I188*H188,2)</f>
        <v>0</v>
      </c>
      <c r="K188" s="219" t="s">
        <v>144</v>
      </c>
      <c r="L188" s="43"/>
      <c r="M188" s="224" t="s">
        <v>1</v>
      </c>
      <c r="N188" s="225" t="s">
        <v>38</v>
      </c>
      <c r="O188" s="90"/>
      <c r="P188" s="226">
        <f>O188*H188</f>
        <v>0</v>
      </c>
      <c r="Q188" s="226">
        <v>0.12966</v>
      </c>
      <c r="R188" s="226">
        <f>Q188*H188</f>
        <v>62.236800000000002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145</v>
      </c>
      <c r="AT188" s="228" t="s">
        <v>140</v>
      </c>
      <c r="AU188" s="228" t="s">
        <v>83</v>
      </c>
      <c r="AY188" s="16" t="s">
        <v>137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81</v>
      </c>
      <c r="BK188" s="229">
        <f>ROUND(I188*H188,2)</f>
        <v>0</v>
      </c>
      <c r="BL188" s="16" t="s">
        <v>145</v>
      </c>
      <c r="BM188" s="228" t="s">
        <v>341</v>
      </c>
    </row>
    <row r="189" s="13" customFormat="1">
      <c r="A189" s="13"/>
      <c r="B189" s="230"/>
      <c r="C189" s="231"/>
      <c r="D189" s="232" t="s">
        <v>147</v>
      </c>
      <c r="E189" s="233" t="s">
        <v>1</v>
      </c>
      <c r="F189" s="234" t="s">
        <v>406</v>
      </c>
      <c r="G189" s="231"/>
      <c r="H189" s="235">
        <v>480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147</v>
      </c>
      <c r="AU189" s="241" t="s">
        <v>83</v>
      </c>
      <c r="AV189" s="13" t="s">
        <v>83</v>
      </c>
      <c r="AW189" s="13" t="s">
        <v>30</v>
      </c>
      <c r="AX189" s="13" t="s">
        <v>81</v>
      </c>
      <c r="AY189" s="241" t="s">
        <v>137</v>
      </c>
    </row>
    <row r="190" s="12" customFormat="1" ht="22.8" customHeight="1">
      <c r="A190" s="12"/>
      <c r="B190" s="201"/>
      <c r="C190" s="202"/>
      <c r="D190" s="203" t="s">
        <v>72</v>
      </c>
      <c r="E190" s="215" t="s">
        <v>226</v>
      </c>
      <c r="F190" s="215" t="s">
        <v>350</v>
      </c>
      <c r="G190" s="202"/>
      <c r="H190" s="202"/>
      <c r="I190" s="205"/>
      <c r="J190" s="216">
        <f>BK190</f>
        <v>0</v>
      </c>
      <c r="K190" s="202"/>
      <c r="L190" s="207"/>
      <c r="M190" s="208"/>
      <c r="N190" s="209"/>
      <c r="O190" s="209"/>
      <c r="P190" s="210">
        <f>SUM(P191:P209)</f>
        <v>0</v>
      </c>
      <c r="Q190" s="209"/>
      <c r="R190" s="210">
        <f>SUM(R191:R209)</f>
        <v>40.957940000000001</v>
      </c>
      <c r="S190" s="209"/>
      <c r="T190" s="211">
        <f>SUM(T191:T209)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2" t="s">
        <v>81</v>
      </c>
      <c r="AT190" s="213" t="s">
        <v>72</v>
      </c>
      <c r="AU190" s="213" t="s">
        <v>81</v>
      </c>
      <c r="AY190" s="212" t="s">
        <v>137</v>
      </c>
      <c r="BK190" s="214">
        <f>SUM(BK191:BK209)</f>
        <v>0</v>
      </c>
    </row>
    <row r="191" s="2" customFormat="1" ht="24.15" customHeight="1">
      <c r="A191" s="37"/>
      <c r="B191" s="38"/>
      <c r="C191" s="217" t="s">
        <v>330</v>
      </c>
      <c r="D191" s="217" t="s">
        <v>140</v>
      </c>
      <c r="E191" s="218" t="s">
        <v>414</v>
      </c>
      <c r="F191" s="219" t="s">
        <v>415</v>
      </c>
      <c r="G191" s="220" t="s">
        <v>416</v>
      </c>
      <c r="H191" s="221">
        <v>4</v>
      </c>
      <c r="I191" s="222"/>
      <c r="J191" s="223">
        <f>ROUND(I191*H191,2)</f>
        <v>0</v>
      </c>
      <c r="K191" s="219" t="s">
        <v>144</v>
      </c>
      <c r="L191" s="43"/>
      <c r="M191" s="224" t="s">
        <v>1</v>
      </c>
      <c r="N191" s="225" t="s">
        <v>38</v>
      </c>
      <c r="O191" s="90"/>
      <c r="P191" s="226">
        <f>O191*H191</f>
        <v>0</v>
      </c>
      <c r="Q191" s="226">
        <v>0.00069999999999999999</v>
      </c>
      <c r="R191" s="226">
        <f>Q191*H191</f>
        <v>0.0028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145</v>
      </c>
      <c r="AT191" s="228" t="s">
        <v>140</v>
      </c>
      <c r="AU191" s="228" t="s">
        <v>83</v>
      </c>
      <c r="AY191" s="16" t="s">
        <v>137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81</v>
      </c>
      <c r="BK191" s="229">
        <f>ROUND(I191*H191,2)</f>
        <v>0</v>
      </c>
      <c r="BL191" s="16" t="s">
        <v>145</v>
      </c>
      <c r="BM191" s="228" t="s">
        <v>417</v>
      </c>
    </row>
    <row r="192" s="2" customFormat="1" ht="24.15" customHeight="1">
      <c r="A192" s="37"/>
      <c r="B192" s="38"/>
      <c r="C192" s="256" t="s">
        <v>334</v>
      </c>
      <c r="D192" s="256" t="s">
        <v>242</v>
      </c>
      <c r="E192" s="257" t="s">
        <v>418</v>
      </c>
      <c r="F192" s="258" t="s">
        <v>419</v>
      </c>
      <c r="G192" s="259" t="s">
        <v>416</v>
      </c>
      <c r="H192" s="260">
        <v>2</v>
      </c>
      <c r="I192" s="261"/>
      <c r="J192" s="262">
        <f>ROUND(I192*H192,2)</f>
        <v>0</v>
      </c>
      <c r="K192" s="258" t="s">
        <v>144</v>
      </c>
      <c r="L192" s="263"/>
      <c r="M192" s="264" t="s">
        <v>1</v>
      </c>
      <c r="N192" s="265" t="s">
        <v>38</v>
      </c>
      <c r="O192" s="90"/>
      <c r="P192" s="226">
        <f>O192*H192</f>
        <v>0</v>
      </c>
      <c r="Q192" s="226">
        <v>0.0012999999999999999</v>
      </c>
      <c r="R192" s="226">
        <f>Q192*H192</f>
        <v>0.0025999999999999999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176</v>
      </c>
      <c r="AT192" s="228" t="s">
        <v>242</v>
      </c>
      <c r="AU192" s="228" t="s">
        <v>83</v>
      </c>
      <c r="AY192" s="16" t="s">
        <v>137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81</v>
      </c>
      <c r="BK192" s="229">
        <f>ROUND(I192*H192,2)</f>
        <v>0</v>
      </c>
      <c r="BL192" s="16" t="s">
        <v>145</v>
      </c>
      <c r="BM192" s="228" t="s">
        <v>420</v>
      </c>
    </row>
    <row r="193" s="2" customFormat="1" ht="16.5" customHeight="1">
      <c r="A193" s="37"/>
      <c r="B193" s="38"/>
      <c r="C193" s="256" t="s">
        <v>338</v>
      </c>
      <c r="D193" s="256" t="s">
        <v>242</v>
      </c>
      <c r="E193" s="257" t="s">
        <v>421</v>
      </c>
      <c r="F193" s="258" t="s">
        <v>422</v>
      </c>
      <c r="G193" s="259" t="s">
        <v>416</v>
      </c>
      <c r="H193" s="260">
        <v>1</v>
      </c>
      <c r="I193" s="261"/>
      <c r="J193" s="262">
        <f>ROUND(I193*H193,2)</f>
        <v>0</v>
      </c>
      <c r="K193" s="258" t="s">
        <v>144</v>
      </c>
      <c r="L193" s="263"/>
      <c r="M193" s="264" t="s">
        <v>1</v>
      </c>
      <c r="N193" s="265" t="s">
        <v>38</v>
      </c>
      <c r="O193" s="90"/>
      <c r="P193" s="226">
        <f>O193*H193</f>
        <v>0</v>
      </c>
      <c r="Q193" s="226">
        <v>0.0025999999999999999</v>
      </c>
      <c r="R193" s="226">
        <f>Q193*H193</f>
        <v>0.0025999999999999999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176</v>
      </c>
      <c r="AT193" s="228" t="s">
        <v>242</v>
      </c>
      <c r="AU193" s="228" t="s">
        <v>83</v>
      </c>
      <c r="AY193" s="16" t="s">
        <v>137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81</v>
      </c>
      <c r="BK193" s="229">
        <f>ROUND(I193*H193,2)</f>
        <v>0</v>
      </c>
      <c r="BL193" s="16" t="s">
        <v>145</v>
      </c>
      <c r="BM193" s="228" t="s">
        <v>423</v>
      </c>
    </row>
    <row r="194" s="2" customFormat="1" ht="16.5" customHeight="1">
      <c r="A194" s="37"/>
      <c r="B194" s="38"/>
      <c r="C194" s="256" t="s">
        <v>342</v>
      </c>
      <c r="D194" s="256" t="s">
        <v>242</v>
      </c>
      <c r="E194" s="257" t="s">
        <v>424</v>
      </c>
      <c r="F194" s="258" t="s">
        <v>425</v>
      </c>
      <c r="G194" s="259" t="s">
        <v>416</v>
      </c>
      <c r="H194" s="260">
        <v>1</v>
      </c>
      <c r="I194" s="261"/>
      <c r="J194" s="262">
        <f>ROUND(I194*H194,2)</f>
        <v>0</v>
      </c>
      <c r="K194" s="258" t="s">
        <v>144</v>
      </c>
      <c r="L194" s="263"/>
      <c r="M194" s="264" t="s">
        <v>1</v>
      </c>
      <c r="N194" s="265" t="s">
        <v>38</v>
      </c>
      <c r="O194" s="90"/>
      <c r="P194" s="226">
        <f>O194*H194</f>
        <v>0</v>
      </c>
      <c r="Q194" s="226">
        <v>0.0040000000000000001</v>
      </c>
      <c r="R194" s="226">
        <f>Q194*H194</f>
        <v>0.0040000000000000001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176</v>
      </c>
      <c r="AT194" s="228" t="s">
        <v>242</v>
      </c>
      <c r="AU194" s="228" t="s">
        <v>83</v>
      </c>
      <c r="AY194" s="16" t="s">
        <v>137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81</v>
      </c>
      <c r="BK194" s="229">
        <f>ROUND(I194*H194,2)</f>
        <v>0</v>
      </c>
      <c r="BL194" s="16" t="s">
        <v>145</v>
      </c>
      <c r="BM194" s="228" t="s">
        <v>426</v>
      </c>
    </row>
    <row r="195" s="2" customFormat="1" ht="24.15" customHeight="1">
      <c r="A195" s="37"/>
      <c r="B195" s="38"/>
      <c r="C195" s="217" t="s">
        <v>346</v>
      </c>
      <c r="D195" s="217" t="s">
        <v>140</v>
      </c>
      <c r="E195" s="218" t="s">
        <v>427</v>
      </c>
      <c r="F195" s="219" t="s">
        <v>428</v>
      </c>
      <c r="G195" s="220" t="s">
        <v>416</v>
      </c>
      <c r="H195" s="221">
        <v>2</v>
      </c>
      <c r="I195" s="222"/>
      <c r="J195" s="223">
        <f>ROUND(I195*H195,2)</f>
        <v>0</v>
      </c>
      <c r="K195" s="219" t="s">
        <v>144</v>
      </c>
      <c r="L195" s="43"/>
      <c r="M195" s="224" t="s">
        <v>1</v>
      </c>
      <c r="N195" s="225" t="s">
        <v>38</v>
      </c>
      <c r="O195" s="90"/>
      <c r="P195" s="226">
        <f>O195*H195</f>
        <v>0</v>
      </c>
      <c r="Q195" s="226">
        <v>0.11241</v>
      </c>
      <c r="R195" s="226">
        <f>Q195*H195</f>
        <v>0.22481999999999999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145</v>
      </c>
      <c r="AT195" s="228" t="s">
        <v>140</v>
      </c>
      <c r="AU195" s="228" t="s">
        <v>83</v>
      </c>
      <c r="AY195" s="16" t="s">
        <v>137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81</v>
      </c>
      <c r="BK195" s="229">
        <f>ROUND(I195*H195,2)</f>
        <v>0</v>
      </c>
      <c r="BL195" s="16" t="s">
        <v>145</v>
      </c>
      <c r="BM195" s="228" t="s">
        <v>429</v>
      </c>
    </row>
    <row r="196" s="2" customFormat="1" ht="33" customHeight="1">
      <c r="A196" s="37"/>
      <c r="B196" s="38"/>
      <c r="C196" s="217" t="s">
        <v>351</v>
      </c>
      <c r="D196" s="217" t="s">
        <v>140</v>
      </c>
      <c r="E196" s="218" t="s">
        <v>430</v>
      </c>
      <c r="F196" s="219" t="s">
        <v>431</v>
      </c>
      <c r="G196" s="220" t="s">
        <v>416</v>
      </c>
      <c r="H196" s="221">
        <v>2</v>
      </c>
      <c r="I196" s="222"/>
      <c r="J196" s="223">
        <f>ROUND(I196*H196,2)</f>
        <v>0</v>
      </c>
      <c r="K196" s="219" t="s">
        <v>144</v>
      </c>
      <c r="L196" s="43"/>
      <c r="M196" s="224" t="s">
        <v>1</v>
      </c>
      <c r="N196" s="225" t="s">
        <v>38</v>
      </c>
      <c r="O196" s="90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145</v>
      </c>
      <c r="AT196" s="228" t="s">
        <v>140</v>
      </c>
      <c r="AU196" s="228" t="s">
        <v>83</v>
      </c>
      <c r="AY196" s="16" t="s">
        <v>137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81</v>
      </c>
      <c r="BK196" s="229">
        <f>ROUND(I196*H196,2)</f>
        <v>0</v>
      </c>
      <c r="BL196" s="16" t="s">
        <v>145</v>
      </c>
      <c r="BM196" s="228" t="s">
        <v>432</v>
      </c>
    </row>
    <row r="197" s="2" customFormat="1" ht="21.75" customHeight="1">
      <c r="A197" s="37"/>
      <c r="B197" s="38"/>
      <c r="C197" s="256" t="s">
        <v>355</v>
      </c>
      <c r="D197" s="256" t="s">
        <v>242</v>
      </c>
      <c r="E197" s="257" t="s">
        <v>433</v>
      </c>
      <c r="F197" s="258" t="s">
        <v>434</v>
      </c>
      <c r="G197" s="259" t="s">
        <v>416</v>
      </c>
      <c r="H197" s="260">
        <v>2</v>
      </c>
      <c r="I197" s="261"/>
      <c r="J197" s="262">
        <f>ROUND(I197*H197,2)</f>
        <v>0</v>
      </c>
      <c r="K197" s="258" t="s">
        <v>144</v>
      </c>
      <c r="L197" s="263"/>
      <c r="M197" s="264" t="s">
        <v>1</v>
      </c>
      <c r="N197" s="265" t="s">
        <v>38</v>
      </c>
      <c r="O197" s="90"/>
      <c r="P197" s="226">
        <f>O197*H197</f>
        <v>0</v>
      </c>
      <c r="Q197" s="226">
        <v>0.0061000000000000004</v>
      </c>
      <c r="R197" s="226">
        <f>Q197*H197</f>
        <v>0.012200000000000001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176</v>
      </c>
      <c r="AT197" s="228" t="s">
        <v>242</v>
      </c>
      <c r="AU197" s="228" t="s">
        <v>83</v>
      </c>
      <c r="AY197" s="16" t="s">
        <v>137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81</v>
      </c>
      <c r="BK197" s="229">
        <f>ROUND(I197*H197,2)</f>
        <v>0</v>
      </c>
      <c r="BL197" s="16" t="s">
        <v>145</v>
      </c>
      <c r="BM197" s="228" t="s">
        <v>435</v>
      </c>
    </row>
    <row r="198" s="2" customFormat="1" ht="16.5" customHeight="1">
      <c r="A198" s="37"/>
      <c r="B198" s="38"/>
      <c r="C198" s="256" t="s">
        <v>360</v>
      </c>
      <c r="D198" s="256" t="s">
        <v>242</v>
      </c>
      <c r="E198" s="257" t="s">
        <v>436</v>
      </c>
      <c r="F198" s="258" t="s">
        <v>437</v>
      </c>
      <c r="G198" s="259" t="s">
        <v>416</v>
      </c>
      <c r="H198" s="260">
        <v>2</v>
      </c>
      <c r="I198" s="261"/>
      <c r="J198" s="262">
        <f>ROUND(I198*H198,2)</f>
        <v>0</v>
      </c>
      <c r="K198" s="258" t="s">
        <v>144</v>
      </c>
      <c r="L198" s="263"/>
      <c r="M198" s="264" t="s">
        <v>1</v>
      </c>
      <c r="N198" s="265" t="s">
        <v>38</v>
      </c>
      <c r="O198" s="90"/>
      <c r="P198" s="226">
        <f>O198*H198</f>
        <v>0</v>
      </c>
      <c r="Q198" s="226">
        <v>0.0030000000000000001</v>
      </c>
      <c r="R198" s="226">
        <f>Q198*H198</f>
        <v>0.0060000000000000001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176</v>
      </c>
      <c r="AT198" s="228" t="s">
        <v>242</v>
      </c>
      <c r="AU198" s="228" t="s">
        <v>83</v>
      </c>
      <c r="AY198" s="16" t="s">
        <v>137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81</v>
      </c>
      <c r="BK198" s="229">
        <f>ROUND(I198*H198,2)</f>
        <v>0</v>
      </c>
      <c r="BL198" s="16" t="s">
        <v>145</v>
      </c>
      <c r="BM198" s="228" t="s">
        <v>438</v>
      </c>
    </row>
    <row r="199" s="2" customFormat="1" ht="21.75" customHeight="1">
      <c r="A199" s="37"/>
      <c r="B199" s="38"/>
      <c r="C199" s="256" t="s">
        <v>364</v>
      </c>
      <c r="D199" s="256" t="s">
        <v>242</v>
      </c>
      <c r="E199" s="257" t="s">
        <v>439</v>
      </c>
      <c r="F199" s="258" t="s">
        <v>440</v>
      </c>
      <c r="G199" s="259" t="s">
        <v>416</v>
      </c>
      <c r="H199" s="260">
        <v>4</v>
      </c>
      <c r="I199" s="261"/>
      <c r="J199" s="262">
        <f>ROUND(I199*H199,2)</f>
        <v>0</v>
      </c>
      <c r="K199" s="258" t="s">
        <v>144</v>
      </c>
      <c r="L199" s="263"/>
      <c r="M199" s="264" t="s">
        <v>1</v>
      </c>
      <c r="N199" s="265" t="s">
        <v>38</v>
      </c>
      <c r="O199" s="90"/>
      <c r="P199" s="226">
        <f>O199*H199</f>
        <v>0</v>
      </c>
      <c r="Q199" s="226">
        <v>0.00035</v>
      </c>
      <c r="R199" s="226">
        <f>Q199*H199</f>
        <v>0.0014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176</v>
      </c>
      <c r="AT199" s="228" t="s">
        <v>242</v>
      </c>
      <c r="AU199" s="228" t="s">
        <v>83</v>
      </c>
      <c r="AY199" s="16" t="s">
        <v>137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81</v>
      </c>
      <c r="BK199" s="229">
        <f>ROUND(I199*H199,2)</f>
        <v>0</v>
      </c>
      <c r="BL199" s="16" t="s">
        <v>145</v>
      </c>
      <c r="BM199" s="228" t="s">
        <v>441</v>
      </c>
    </row>
    <row r="200" s="2" customFormat="1" ht="16.5" customHeight="1">
      <c r="A200" s="37"/>
      <c r="B200" s="38"/>
      <c r="C200" s="256" t="s">
        <v>370</v>
      </c>
      <c r="D200" s="256" t="s">
        <v>242</v>
      </c>
      <c r="E200" s="257" t="s">
        <v>442</v>
      </c>
      <c r="F200" s="258" t="s">
        <v>443</v>
      </c>
      <c r="G200" s="259" t="s">
        <v>416</v>
      </c>
      <c r="H200" s="260">
        <v>2</v>
      </c>
      <c r="I200" s="261"/>
      <c r="J200" s="262">
        <f>ROUND(I200*H200,2)</f>
        <v>0</v>
      </c>
      <c r="K200" s="258" t="s">
        <v>144</v>
      </c>
      <c r="L200" s="263"/>
      <c r="M200" s="264" t="s">
        <v>1</v>
      </c>
      <c r="N200" s="265" t="s">
        <v>38</v>
      </c>
      <c r="O200" s="90"/>
      <c r="P200" s="226">
        <f>O200*H200</f>
        <v>0</v>
      </c>
      <c r="Q200" s="226">
        <v>0.00010000000000000001</v>
      </c>
      <c r="R200" s="226">
        <f>Q200*H200</f>
        <v>0.00020000000000000001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176</v>
      </c>
      <c r="AT200" s="228" t="s">
        <v>242</v>
      </c>
      <c r="AU200" s="228" t="s">
        <v>83</v>
      </c>
      <c r="AY200" s="16" t="s">
        <v>137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81</v>
      </c>
      <c r="BK200" s="229">
        <f>ROUND(I200*H200,2)</f>
        <v>0</v>
      </c>
      <c r="BL200" s="16" t="s">
        <v>145</v>
      </c>
      <c r="BM200" s="228" t="s">
        <v>444</v>
      </c>
    </row>
    <row r="201" s="2" customFormat="1" ht="62.7" customHeight="1">
      <c r="A201" s="37"/>
      <c r="B201" s="38"/>
      <c r="C201" s="217" t="s">
        <v>376</v>
      </c>
      <c r="D201" s="217" t="s">
        <v>140</v>
      </c>
      <c r="E201" s="218" t="s">
        <v>352</v>
      </c>
      <c r="F201" s="219" t="s">
        <v>353</v>
      </c>
      <c r="G201" s="220" t="s">
        <v>207</v>
      </c>
      <c r="H201" s="221">
        <v>184</v>
      </c>
      <c r="I201" s="222"/>
      <c r="J201" s="223">
        <f>ROUND(I201*H201,2)</f>
        <v>0</v>
      </c>
      <c r="K201" s="219" t="s">
        <v>144</v>
      </c>
      <c r="L201" s="43"/>
      <c r="M201" s="224" t="s">
        <v>1</v>
      </c>
      <c r="N201" s="225" t="s">
        <v>38</v>
      </c>
      <c r="O201" s="90"/>
      <c r="P201" s="226">
        <f>O201*H201</f>
        <v>0</v>
      </c>
      <c r="Q201" s="226">
        <v>0.089779999999999999</v>
      </c>
      <c r="R201" s="226">
        <f>Q201*H201</f>
        <v>16.51952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145</v>
      </c>
      <c r="AT201" s="228" t="s">
        <v>140</v>
      </c>
      <c r="AU201" s="228" t="s">
        <v>83</v>
      </c>
      <c r="AY201" s="16" t="s">
        <v>137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81</v>
      </c>
      <c r="BK201" s="229">
        <f>ROUND(I201*H201,2)</f>
        <v>0</v>
      </c>
      <c r="BL201" s="16" t="s">
        <v>145</v>
      </c>
      <c r="BM201" s="228" t="s">
        <v>354</v>
      </c>
    </row>
    <row r="202" s="13" customFormat="1">
      <c r="A202" s="13"/>
      <c r="B202" s="230"/>
      <c r="C202" s="231"/>
      <c r="D202" s="232" t="s">
        <v>147</v>
      </c>
      <c r="E202" s="233" t="s">
        <v>1</v>
      </c>
      <c r="F202" s="234" t="s">
        <v>445</v>
      </c>
      <c r="G202" s="231"/>
      <c r="H202" s="235">
        <v>184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147</v>
      </c>
      <c r="AU202" s="241" t="s">
        <v>83</v>
      </c>
      <c r="AV202" s="13" t="s">
        <v>83</v>
      </c>
      <c r="AW202" s="13" t="s">
        <v>30</v>
      </c>
      <c r="AX202" s="13" t="s">
        <v>81</v>
      </c>
      <c r="AY202" s="241" t="s">
        <v>137</v>
      </c>
    </row>
    <row r="203" s="2" customFormat="1" ht="16.5" customHeight="1">
      <c r="A203" s="37"/>
      <c r="B203" s="38"/>
      <c r="C203" s="256" t="s">
        <v>381</v>
      </c>
      <c r="D203" s="256" t="s">
        <v>242</v>
      </c>
      <c r="E203" s="257" t="s">
        <v>356</v>
      </c>
      <c r="F203" s="258" t="s">
        <v>357</v>
      </c>
      <c r="G203" s="259" t="s">
        <v>194</v>
      </c>
      <c r="H203" s="260">
        <v>18.399999999999999</v>
      </c>
      <c r="I203" s="261"/>
      <c r="J203" s="262">
        <f>ROUND(I203*H203,2)</f>
        <v>0</v>
      </c>
      <c r="K203" s="258" t="s">
        <v>144</v>
      </c>
      <c r="L203" s="263"/>
      <c r="M203" s="264" t="s">
        <v>1</v>
      </c>
      <c r="N203" s="265" t="s">
        <v>38</v>
      </c>
      <c r="O203" s="90"/>
      <c r="P203" s="226">
        <f>O203*H203</f>
        <v>0</v>
      </c>
      <c r="Q203" s="226">
        <v>0.222</v>
      </c>
      <c r="R203" s="226">
        <f>Q203*H203</f>
        <v>4.0847999999999995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176</v>
      </c>
      <c r="AT203" s="228" t="s">
        <v>242</v>
      </c>
      <c r="AU203" s="228" t="s">
        <v>83</v>
      </c>
      <c r="AY203" s="16" t="s">
        <v>137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81</v>
      </c>
      <c r="BK203" s="229">
        <f>ROUND(I203*H203,2)</f>
        <v>0</v>
      </c>
      <c r="BL203" s="16" t="s">
        <v>145</v>
      </c>
      <c r="BM203" s="228" t="s">
        <v>446</v>
      </c>
    </row>
    <row r="204" s="13" customFormat="1">
      <c r="A204" s="13"/>
      <c r="B204" s="230"/>
      <c r="C204" s="231"/>
      <c r="D204" s="232" t="s">
        <v>147</v>
      </c>
      <c r="E204" s="233" t="s">
        <v>1</v>
      </c>
      <c r="F204" s="234" t="s">
        <v>447</v>
      </c>
      <c r="G204" s="231"/>
      <c r="H204" s="235">
        <v>18.399999999999999</v>
      </c>
      <c r="I204" s="236"/>
      <c r="J204" s="231"/>
      <c r="K204" s="231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147</v>
      </c>
      <c r="AU204" s="241" t="s">
        <v>83</v>
      </c>
      <c r="AV204" s="13" t="s">
        <v>83</v>
      </c>
      <c r="AW204" s="13" t="s">
        <v>30</v>
      </c>
      <c r="AX204" s="13" t="s">
        <v>81</v>
      </c>
      <c r="AY204" s="241" t="s">
        <v>137</v>
      </c>
    </row>
    <row r="205" s="2" customFormat="1" ht="49.05" customHeight="1">
      <c r="A205" s="37"/>
      <c r="B205" s="38"/>
      <c r="C205" s="217" t="s">
        <v>384</v>
      </c>
      <c r="D205" s="217" t="s">
        <v>140</v>
      </c>
      <c r="E205" s="218" t="s">
        <v>361</v>
      </c>
      <c r="F205" s="219" t="s">
        <v>362</v>
      </c>
      <c r="G205" s="220" t="s">
        <v>207</v>
      </c>
      <c r="H205" s="221">
        <v>57</v>
      </c>
      <c r="I205" s="222"/>
      <c r="J205" s="223">
        <f>ROUND(I205*H205,2)</f>
        <v>0</v>
      </c>
      <c r="K205" s="219" t="s">
        <v>144</v>
      </c>
      <c r="L205" s="43"/>
      <c r="M205" s="224" t="s">
        <v>1</v>
      </c>
      <c r="N205" s="225" t="s">
        <v>38</v>
      </c>
      <c r="O205" s="90"/>
      <c r="P205" s="226">
        <f>O205*H205</f>
        <v>0</v>
      </c>
      <c r="Q205" s="226">
        <v>0.15256</v>
      </c>
      <c r="R205" s="226">
        <f>Q205*H205</f>
        <v>8.6959199999999992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145</v>
      </c>
      <c r="AT205" s="228" t="s">
        <v>140</v>
      </c>
      <c r="AU205" s="228" t="s">
        <v>83</v>
      </c>
      <c r="AY205" s="16" t="s">
        <v>137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81</v>
      </c>
      <c r="BK205" s="229">
        <f>ROUND(I205*H205,2)</f>
        <v>0</v>
      </c>
      <c r="BL205" s="16" t="s">
        <v>145</v>
      </c>
      <c r="BM205" s="228" t="s">
        <v>363</v>
      </c>
    </row>
    <row r="206" s="2" customFormat="1" ht="16.5" customHeight="1">
      <c r="A206" s="37"/>
      <c r="B206" s="38"/>
      <c r="C206" s="256" t="s">
        <v>390</v>
      </c>
      <c r="D206" s="256" t="s">
        <v>242</v>
      </c>
      <c r="E206" s="257" t="s">
        <v>365</v>
      </c>
      <c r="F206" s="258" t="s">
        <v>366</v>
      </c>
      <c r="G206" s="259" t="s">
        <v>207</v>
      </c>
      <c r="H206" s="260">
        <v>57</v>
      </c>
      <c r="I206" s="261"/>
      <c r="J206" s="262">
        <f>ROUND(I206*H206,2)</f>
        <v>0</v>
      </c>
      <c r="K206" s="258" t="s">
        <v>1</v>
      </c>
      <c r="L206" s="263"/>
      <c r="M206" s="264" t="s">
        <v>1</v>
      </c>
      <c r="N206" s="265" t="s">
        <v>38</v>
      </c>
      <c r="O206" s="90"/>
      <c r="P206" s="226">
        <f>O206*H206</f>
        <v>0</v>
      </c>
      <c r="Q206" s="226">
        <v>0.20000000000000001</v>
      </c>
      <c r="R206" s="226">
        <f>Q206*H206</f>
        <v>11.4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176</v>
      </c>
      <c r="AT206" s="228" t="s">
        <v>242</v>
      </c>
      <c r="AU206" s="228" t="s">
        <v>83</v>
      </c>
      <c r="AY206" s="16" t="s">
        <v>137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81</v>
      </c>
      <c r="BK206" s="229">
        <f>ROUND(I206*H206,2)</f>
        <v>0</v>
      </c>
      <c r="BL206" s="16" t="s">
        <v>145</v>
      </c>
      <c r="BM206" s="228" t="s">
        <v>367</v>
      </c>
    </row>
    <row r="207" s="2" customFormat="1" ht="55.5" customHeight="1">
      <c r="A207" s="37"/>
      <c r="B207" s="38"/>
      <c r="C207" s="217" t="s">
        <v>448</v>
      </c>
      <c r="D207" s="217" t="s">
        <v>140</v>
      </c>
      <c r="E207" s="218" t="s">
        <v>449</v>
      </c>
      <c r="F207" s="219" t="s">
        <v>450</v>
      </c>
      <c r="G207" s="220" t="s">
        <v>207</v>
      </c>
      <c r="H207" s="221">
        <v>12</v>
      </c>
      <c r="I207" s="222"/>
      <c r="J207" s="223">
        <f>ROUND(I207*H207,2)</f>
        <v>0</v>
      </c>
      <c r="K207" s="219" t="s">
        <v>144</v>
      </c>
      <c r="L207" s="43"/>
      <c r="M207" s="224" t="s">
        <v>1</v>
      </c>
      <c r="N207" s="225" t="s">
        <v>38</v>
      </c>
      <c r="O207" s="90"/>
      <c r="P207" s="226">
        <f>O207*H207</f>
        <v>0</v>
      </c>
      <c r="Q207" s="226">
        <v>9.0000000000000006E-05</v>
      </c>
      <c r="R207" s="226">
        <f>Q207*H207</f>
        <v>0.00108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145</v>
      </c>
      <c r="AT207" s="228" t="s">
        <v>140</v>
      </c>
      <c r="AU207" s="228" t="s">
        <v>83</v>
      </c>
      <c r="AY207" s="16" t="s">
        <v>137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81</v>
      </c>
      <c r="BK207" s="229">
        <f>ROUND(I207*H207,2)</f>
        <v>0</v>
      </c>
      <c r="BL207" s="16" t="s">
        <v>145</v>
      </c>
      <c r="BM207" s="228" t="s">
        <v>451</v>
      </c>
    </row>
    <row r="208" s="2" customFormat="1" ht="37.8" customHeight="1">
      <c r="A208" s="37"/>
      <c r="B208" s="38"/>
      <c r="C208" s="217" t="s">
        <v>452</v>
      </c>
      <c r="D208" s="217" t="s">
        <v>140</v>
      </c>
      <c r="E208" s="218" t="s">
        <v>453</v>
      </c>
      <c r="F208" s="219" t="s">
        <v>454</v>
      </c>
      <c r="G208" s="220" t="s">
        <v>207</v>
      </c>
      <c r="H208" s="221">
        <v>12</v>
      </c>
      <c r="I208" s="222"/>
      <c r="J208" s="223">
        <f>ROUND(I208*H208,2)</f>
        <v>0</v>
      </c>
      <c r="K208" s="219" t="s">
        <v>144</v>
      </c>
      <c r="L208" s="43"/>
      <c r="M208" s="224" t="s">
        <v>1</v>
      </c>
      <c r="N208" s="225" t="s">
        <v>38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145</v>
      </c>
      <c r="AT208" s="228" t="s">
        <v>140</v>
      </c>
      <c r="AU208" s="228" t="s">
        <v>83</v>
      </c>
      <c r="AY208" s="16" t="s">
        <v>137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81</v>
      </c>
      <c r="BK208" s="229">
        <f>ROUND(I208*H208,2)</f>
        <v>0</v>
      </c>
      <c r="BL208" s="16" t="s">
        <v>145</v>
      </c>
      <c r="BM208" s="228" t="s">
        <v>455</v>
      </c>
    </row>
    <row r="209" s="2" customFormat="1" ht="24.15" customHeight="1">
      <c r="A209" s="37"/>
      <c r="B209" s="38"/>
      <c r="C209" s="217" t="s">
        <v>456</v>
      </c>
      <c r="D209" s="217" t="s">
        <v>140</v>
      </c>
      <c r="E209" s="218" t="s">
        <v>457</v>
      </c>
      <c r="F209" s="219" t="s">
        <v>458</v>
      </c>
      <c r="G209" s="220" t="s">
        <v>207</v>
      </c>
      <c r="H209" s="221">
        <v>12</v>
      </c>
      <c r="I209" s="222"/>
      <c r="J209" s="223">
        <f>ROUND(I209*H209,2)</f>
        <v>0</v>
      </c>
      <c r="K209" s="219" t="s">
        <v>144</v>
      </c>
      <c r="L209" s="43"/>
      <c r="M209" s="224" t="s">
        <v>1</v>
      </c>
      <c r="N209" s="225" t="s">
        <v>38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145</v>
      </c>
      <c r="AT209" s="228" t="s">
        <v>140</v>
      </c>
      <c r="AU209" s="228" t="s">
        <v>83</v>
      </c>
      <c r="AY209" s="16" t="s">
        <v>137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81</v>
      </c>
      <c r="BK209" s="229">
        <f>ROUND(I209*H209,2)</f>
        <v>0</v>
      </c>
      <c r="BL209" s="16" t="s">
        <v>145</v>
      </c>
      <c r="BM209" s="228" t="s">
        <v>459</v>
      </c>
    </row>
    <row r="210" s="12" customFormat="1" ht="22.8" customHeight="1">
      <c r="A210" s="12"/>
      <c r="B210" s="201"/>
      <c r="C210" s="202"/>
      <c r="D210" s="203" t="s">
        <v>72</v>
      </c>
      <c r="E210" s="215" t="s">
        <v>368</v>
      </c>
      <c r="F210" s="215" t="s">
        <v>369</v>
      </c>
      <c r="G210" s="202"/>
      <c r="H210" s="202"/>
      <c r="I210" s="205"/>
      <c r="J210" s="216">
        <f>BK210</f>
        <v>0</v>
      </c>
      <c r="K210" s="202"/>
      <c r="L210" s="207"/>
      <c r="M210" s="208"/>
      <c r="N210" s="209"/>
      <c r="O210" s="209"/>
      <c r="P210" s="210">
        <f>SUM(P211:P218)</f>
        <v>0</v>
      </c>
      <c r="Q210" s="209"/>
      <c r="R210" s="210">
        <f>SUM(R211:R218)</f>
        <v>0</v>
      </c>
      <c r="S210" s="209"/>
      <c r="T210" s="211">
        <f>SUM(T211:T218)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2" t="s">
        <v>81</v>
      </c>
      <c r="AT210" s="213" t="s">
        <v>72</v>
      </c>
      <c r="AU210" s="213" t="s">
        <v>81</v>
      </c>
      <c r="AY210" s="212" t="s">
        <v>137</v>
      </c>
      <c r="BK210" s="214">
        <f>SUM(BK211:BK218)</f>
        <v>0</v>
      </c>
    </row>
    <row r="211" s="2" customFormat="1" ht="37.8" customHeight="1">
      <c r="A211" s="37"/>
      <c r="B211" s="38"/>
      <c r="C211" s="217" t="s">
        <v>460</v>
      </c>
      <c r="D211" s="217" t="s">
        <v>140</v>
      </c>
      <c r="E211" s="218" t="s">
        <v>371</v>
      </c>
      <c r="F211" s="219" t="s">
        <v>372</v>
      </c>
      <c r="G211" s="220" t="s">
        <v>245</v>
      </c>
      <c r="H211" s="221">
        <v>313.06</v>
      </c>
      <c r="I211" s="222"/>
      <c r="J211" s="223">
        <f>ROUND(I211*H211,2)</f>
        <v>0</v>
      </c>
      <c r="K211" s="219" t="s">
        <v>1</v>
      </c>
      <c r="L211" s="43"/>
      <c r="M211" s="224" t="s">
        <v>1</v>
      </c>
      <c r="N211" s="225" t="s">
        <v>38</v>
      </c>
      <c r="O211" s="90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145</v>
      </c>
      <c r="AT211" s="228" t="s">
        <v>140</v>
      </c>
      <c r="AU211" s="228" t="s">
        <v>83</v>
      </c>
      <c r="AY211" s="16" t="s">
        <v>137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81</v>
      </c>
      <c r="BK211" s="229">
        <f>ROUND(I211*H211,2)</f>
        <v>0</v>
      </c>
      <c r="BL211" s="16" t="s">
        <v>145</v>
      </c>
      <c r="BM211" s="228" t="s">
        <v>373</v>
      </c>
    </row>
    <row r="212" s="13" customFormat="1">
      <c r="A212" s="13"/>
      <c r="B212" s="230"/>
      <c r="C212" s="231"/>
      <c r="D212" s="232" t="s">
        <v>147</v>
      </c>
      <c r="E212" s="233" t="s">
        <v>1</v>
      </c>
      <c r="F212" s="234" t="s">
        <v>461</v>
      </c>
      <c r="G212" s="231"/>
      <c r="H212" s="235">
        <v>107.64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147</v>
      </c>
      <c r="AU212" s="241" t="s">
        <v>83</v>
      </c>
      <c r="AV212" s="13" t="s">
        <v>83</v>
      </c>
      <c r="AW212" s="13" t="s">
        <v>30</v>
      </c>
      <c r="AX212" s="13" t="s">
        <v>73</v>
      </c>
      <c r="AY212" s="241" t="s">
        <v>137</v>
      </c>
    </row>
    <row r="213" s="13" customFormat="1">
      <c r="A213" s="13"/>
      <c r="B213" s="230"/>
      <c r="C213" s="231"/>
      <c r="D213" s="232" t="s">
        <v>147</v>
      </c>
      <c r="E213" s="233" t="s">
        <v>1</v>
      </c>
      <c r="F213" s="234" t="s">
        <v>462</v>
      </c>
      <c r="G213" s="231"/>
      <c r="H213" s="235">
        <v>205.41999999999999</v>
      </c>
      <c r="I213" s="236"/>
      <c r="J213" s="231"/>
      <c r="K213" s="231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147</v>
      </c>
      <c r="AU213" s="241" t="s">
        <v>83</v>
      </c>
      <c r="AV213" s="13" t="s">
        <v>83</v>
      </c>
      <c r="AW213" s="13" t="s">
        <v>30</v>
      </c>
      <c r="AX213" s="13" t="s">
        <v>73</v>
      </c>
      <c r="AY213" s="241" t="s">
        <v>137</v>
      </c>
    </row>
    <row r="214" s="14" customFormat="1">
      <c r="A214" s="14"/>
      <c r="B214" s="242"/>
      <c r="C214" s="243"/>
      <c r="D214" s="232" t="s">
        <v>147</v>
      </c>
      <c r="E214" s="244" t="s">
        <v>1</v>
      </c>
      <c r="F214" s="245" t="s">
        <v>149</v>
      </c>
      <c r="G214" s="243"/>
      <c r="H214" s="246">
        <v>313.06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147</v>
      </c>
      <c r="AU214" s="252" t="s">
        <v>83</v>
      </c>
      <c r="AV214" s="14" t="s">
        <v>145</v>
      </c>
      <c r="AW214" s="14" t="s">
        <v>30</v>
      </c>
      <c r="AX214" s="14" t="s">
        <v>81</v>
      </c>
      <c r="AY214" s="252" t="s">
        <v>137</v>
      </c>
    </row>
    <row r="215" s="2" customFormat="1" ht="37.8" customHeight="1">
      <c r="A215" s="37"/>
      <c r="B215" s="38"/>
      <c r="C215" s="217" t="s">
        <v>463</v>
      </c>
      <c r="D215" s="217" t="s">
        <v>140</v>
      </c>
      <c r="E215" s="218" t="s">
        <v>377</v>
      </c>
      <c r="F215" s="219" t="s">
        <v>378</v>
      </c>
      <c r="G215" s="220" t="s">
        <v>245</v>
      </c>
      <c r="H215" s="221">
        <v>11.890000000000001</v>
      </c>
      <c r="I215" s="222"/>
      <c r="J215" s="223">
        <f>ROUND(I215*H215,2)</f>
        <v>0</v>
      </c>
      <c r="K215" s="219" t="s">
        <v>1</v>
      </c>
      <c r="L215" s="43"/>
      <c r="M215" s="224" t="s">
        <v>1</v>
      </c>
      <c r="N215" s="225" t="s">
        <v>38</v>
      </c>
      <c r="O215" s="90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145</v>
      </c>
      <c r="AT215" s="228" t="s">
        <v>140</v>
      </c>
      <c r="AU215" s="228" t="s">
        <v>83</v>
      </c>
      <c r="AY215" s="16" t="s">
        <v>137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81</v>
      </c>
      <c r="BK215" s="229">
        <f>ROUND(I215*H215,2)</f>
        <v>0</v>
      </c>
      <c r="BL215" s="16" t="s">
        <v>145</v>
      </c>
      <c r="BM215" s="228" t="s">
        <v>379</v>
      </c>
    </row>
    <row r="216" s="13" customFormat="1">
      <c r="A216" s="13"/>
      <c r="B216" s="230"/>
      <c r="C216" s="231"/>
      <c r="D216" s="232" t="s">
        <v>147</v>
      </c>
      <c r="E216" s="233" t="s">
        <v>1</v>
      </c>
      <c r="F216" s="234" t="s">
        <v>464</v>
      </c>
      <c r="G216" s="231"/>
      <c r="H216" s="235">
        <v>11.890000000000001</v>
      </c>
      <c r="I216" s="236"/>
      <c r="J216" s="231"/>
      <c r="K216" s="231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147</v>
      </c>
      <c r="AU216" s="241" t="s">
        <v>83</v>
      </c>
      <c r="AV216" s="13" t="s">
        <v>83</v>
      </c>
      <c r="AW216" s="13" t="s">
        <v>30</v>
      </c>
      <c r="AX216" s="13" t="s">
        <v>81</v>
      </c>
      <c r="AY216" s="241" t="s">
        <v>137</v>
      </c>
    </row>
    <row r="217" s="2" customFormat="1" ht="44.25" customHeight="1">
      <c r="A217" s="37"/>
      <c r="B217" s="38"/>
      <c r="C217" s="217" t="s">
        <v>465</v>
      </c>
      <c r="D217" s="217" t="s">
        <v>140</v>
      </c>
      <c r="E217" s="218" t="s">
        <v>382</v>
      </c>
      <c r="F217" s="219" t="s">
        <v>254</v>
      </c>
      <c r="G217" s="220" t="s">
        <v>245</v>
      </c>
      <c r="H217" s="221">
        <v>205.41999999999999</v>
      </c>
      <c r="I217" s="222"/>
      <c r="J217" s="223">
        <f>ROUND(I217*H217,2)</f>
        <v>0</v>
      </c>
      <c r="K217" s="219" t="s">
        <v>144</v>
      </c>
      <c r="L217" s="43"/>
      <c r="M217" s="224" t="s">
        <v>1</v>
      </c>
      <c r="N217" s="225" t="s">
        <v>38</v>
      </c>
      <c r="O217" s="90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145</v>
      </c>
      <c r="AT217" s="228" t="s">
        <v>140</v>
      </c>
      <c r="AU217" s="228" t="s">
        <v>83</v>
      </c>
      <c r="AY217" s="16" t="s">
        <v>137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81</v>
      </c>
      <c r="BK217" s="229">
        <f>ROUND(I217*H217,2)</f>
        <v>0</v>
      </c>
      <c r="BL217" s="16" t="s">
        <v>145</v>
      </c>
      <c r="BM217" s="228" t="s">
        <v>383</v>
      </c>
    </row>
    <row r="218" s="2" customFormat="1" ht="44.25" customHeight="1">
      <c r="A218" s="37"/>
      <c r="B218" s="38"/>
      <c r="C218" s="217" t="s">
        <v>466</v>
      </c>
      <c r="D218" s="217" t="s">
        <v>140</v>
      </c>
      <c r="E218" s="218" t="s">
        <v>385</v>
      </c>
      <c r="F218" s="219" t="s">
        <v>386</v>
      </c>
      <c r="G218" s="220" t="s">
        <v>245</v>
      </c>
      <c r="H218" s="221">
        <v>11.890000000000001</v>
      </c>
      <c r="I218" s="222"/>
      <c r="J218" s="223">
        <f>ROUND(I218*H218,2)</f>
        <v>0</v>
      </c>
      <c r="K218" s="219" t="s">
        <v>144</v>
      </c>
      <c r="L218" s="43"/>
      <c r="M218" s="224" t="s">
        <v>1</v>
      </c>
      <c r="N218" s="225" t="s">
        <v>38</v>
      </c>
      <c r="O218" s="90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145</v>
      </c>
      <c r="AT218" s="228" t="s">
        <v>140</v>
      </c>
      <c r="AU218" s="228" t="s">
        <v>83</v>
      </c>
      <c r="AY218" s="16" t="s">
        <v>137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81</v>
      </c>
      <c r="BK218" s="229">
        <f>ROUND(I218*H218,2)</f>
        <v>0</v>
      </c>
      <c r="BL218" s="16" t="s">
        <v>145</v>
      </c>
      <c r="BM218" s="228" t="s">
        <v>387</v>
      </c>
    </row>
    <row r="219" s="12" customFormat="1" ht="22.8" customHeight="1">
      <c r="A219" s="12"/>
      <c r="B219" s="201"/>
      <c r="C219" s="202"/>
      <c r="D219" s="203" t="s">
        <v>72</v>
      </c>
      <c r="E219" s="215" t="s">
        <v>388</v>
      </c>
      <c r="F219" s="215" t="s">
        <v>389</v>
      </c>
      <c r="G219" s="202"/>
      <c r="H219" s="202"/>
      <c r="I219" s="205"/>
      <c r="J219" s="216">
        <f>BK219</f>
        <v>0</v>
      </c>
      <c r="K219" s="202"/>
      <c r="L219" s="207"/>
      <c r="M219" s="208"/>
      <c r="N219" s="209"/>
      <c r="O219" s="209"/>
      <c r="P219" s="210">
        <f>P220</f>
        <v>0</v>
      </c>
      <c r="Q219" s="209"/>
      <c r="R219" s="210">
        <f>R220</f>
        <v>0</v>
      </c>
      <c r="S219" s="209"/>
      <c r="T219" s="211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2" t="s">
        <v>81</v>
      </c>
      <c r="AT219" s="213" t="s">
        <v>72</v>
      </c>
      <c r="AU219" s="213" t="s">
        <v>81</v>
      </c>
      <c r="AY219" s="212" t="s">
        <v>137</v>
      </c>
      <c r="BK219" s="214">
        <f>BK220</f>
        <v>0</v>
      </c>
    </row>
    <row r="220" s="2" customFormat="1" ht="44.25" customHeight="1">
      <c r="A220" s="37"/>
      <c r="B220" s="38"/>
      <c r="C220" s="217" t="s">
        <v>467</v>
      </c>
      <c r="D220" s="217" t="s">
        <v>140</v>
      </c>
      <c r="E220" s="218" t="s">
        <v>391</v>
      </c>
      <c r="F220" s="219" t="s">
        <v>392</v>
      </c>
      <c r="G220" s="220" t="s">
        <v>245</v>
      </c>
      <c r="H220" s="221">
        <v>1647.9580000000001</v>
      </c>
      <c r="I220" s="222"/>
      <c r="J220" s="223">
        <f>ROUND(I220*H220,2)</f>
        <v>0</v>
      </c>
      <c r="K220" s="219" t="s">
        <v>144</v>
      </c>
      <c r="L220" s="43"/>
      <c r="M220" s="266" t="s">
        <v>1</v>
      </c>
      <c r="N220" s="267" t="s">
        <v>38</v>
      </c>
      <c r="O220" s="268"/>
      <c r="P220" s="269">
        <f>O220*H220</f>
        <v>0</v>
      </c>
      <c r="Q220" s="269">
        <v>0</v>
      </c>
      <c r="R220" s="269">
        <f>Q220*H220</f>
        <v>0</v>
      </c>
      <c r="S220" s="269">
        <v>0</v>
      </c>
      <c r="T220" s="270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145</v>
      </c>
      <c r="AT220" s="228" t="s">
        <v>140</v>
      </c>
      <c r="AU220" s="228" t="s">
        <v>83</v>
      </c>
      <c r="AY220" s="16" t="s">
        <v>137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81</v>
      </c>
      <c r="BK220" s="229">
        <f>ROUND(I220*H220,2)</f>
        <v>0</v>
      </c>
      <c r="BL220" s="16" t="s">
        <v>145</v>
      </c>
      <c r="BM220" s="228" t="s">
        <v>393</v>
      </c>
    </row>
    <row r="221" s="2" customFormat="1" ht="6.96" customHeight="1">
      <c r="A221" s="37"/>
      <c r="B221" s="65"/>
      <c r="C221" s="66"/>
      <c r="D221" s="66"/>
      <c r="E221" s="66"/>
      <c r="F221" s="66"/>
      <c r="G221" s="66"/>
      <c r="H221" s="66"/>
      <c r="I221" s="66"/>
      <c r="J221" s="66"/>
      <c r="K221" s="66"/>
      <c r="L221" s="43"/>
      <c r="M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</row>
  </sheetData>
  <sheetProtection sheet="1" autoFilter="0" formatColumns="0" formatRows="0" objects="1" scenarios="1" spinCount="100000" saltValue="/NIz2JLtinoirWYRjGbZ/kzDtN7CD2p3t5oaBRnjTuSdkmgxj9W3Rur0CCsfZpZXVXom8OtZocrBe90F4J90aw==" hashValue="sWWYlJoS7E5zqjDCGwZWlLRv3Oq3zjhueP1NlBXxzE3Uk0xsX2zcHZ/WiAZhBt36Gbuhk+wDOLvwhmvZMzZhCQ==" algorithmName="SHA-512" password="CC35"/>
  <autoFilter ref="C123:K22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110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Horní Bříza, stavební úpravy křižovatky silnic III/1804 a III/1806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468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9. 11. 2025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ROUND((SUM(BE122:BE206)),  2)</f>
        <v>0</v>
      </c>
      <c r="G33" s="37"/>
      <c r="H33" s="37"/>
      <c r="I33" s="154">
        <v>0.20999999999999999</v>
      </c>
      <c r="J33" s="153">
        <f>ROUND(((SUM(BE122:BE206))*I33),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ROUND((SUM(BF122:BF206)),  2)</f>
        <v>0</v>
      </c>
      <c r="G34" s="37"/>
      <c r="H34" s="37"/>
      <c r="I34" s="154">
        <v>0.12</v>
      </c>
      <c r="J34" s="153">
        <f>ROUND(((SUM(BF122:BF206))*I34),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ROUND((SUM(BG122:BG206)),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ROUND((SUM(BH122:BH206)),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ROUND((SUM(BI122:BI206)),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Horní Bříza, stavební úpravy křižovatky silnic III/1804 a III/1806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SO120.2 - Komunikace město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9. 11. 2025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114</v>
      </c>
      <c r="D94" s="175"/>
      <c r="E94" s="175"/>
      <c r="F94" s="175"/>
      <c r="G94" s="175"/>
      <c r="H94" s="175"/>
      <c r="I94" s="175"/>
      <c r="J94" s="176" t="s">
        <v>115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116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117</v>
      </c>
    </row>
    <row r="97" s="9" customFormat="1" ht="24.96" customHeight="1">
      <c r="A97" s="9"/>
      <c r="B97" s="178"/>
      <c r="C97" s="179"/>
      <c r="D97" s="180" t="s">
        <v>181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182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185</v>
      </c>
      <c r="E99" s="187"/>
      <c r="F99" s="187"/>
      <c r="G99" s="187"/>
      <c r="H99" s="187"/>
      <c r="I99" s="187"/>
      <c r="J99" s="188">
        <f>J168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186</v>
      </c>
      <c r="E100" s="187"/>
      <c r="F100" s="187"/>
      <c r="G100" s="187"/>
      <c r="H100" s="187"/>
      <c r="I100" s="187"/>
      <c r="J100" s="188">
        <f>J189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187</v>
      </c>
      <c r="E101" s="187"/>
      <c r="F101" s="187"/>
      <c r="G101" s="187"/>
      <c r="H101" s="187"/>
      <c r="I101" s="187"/>
      <c r="J101" s="188">
        <f>J196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188</v>
      </c>
      <c r="E102" s="187"/>
      <c r="F102" s="187"/>
      <c r="G102" s="187"/>
      <c r="H102" s="187"/>
      <c r="I102" s="187"/>
      <c r="J102" s="188">
        <f>J205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122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Horní Bříza, stavební úpravy křižovatky silnic III/1804 a III/1806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111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SO120.2 - Komunikace město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9. 11. 2025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123</v>
      </c>
      <c r="D121" s="193" t="s">
        <v>58</v>
      </c>
      <c r="E121" s="193" t="s">
        <v>54</v>
      </c>
      <c r="F121" s="193" t="s">
        <v>55</v>
      </c>
      <c r="G121" s="193" t="s">
        <v>124</v>
      </c>
      <c r="H121" s="193" t="s">
        <v>125</v>
      </c>
      <c r="I121" s="193" t="s">
        <v>126</v>
      </c>
      <c r="J121" s="193" t="s">
        <v>115</v>
      </c>
      <c r="K121" s="194" t="s">
        <v>127</v>
      </c>
      <c r="L121" s="195"/>
      <c r="M121" s="99" t="s">
        <v>1</v>
      </c>
      <c r="N121" s="100" t="s">
        <v>37</v>
      </c>
      <c r="O121" s="100" t="s">
        <v>128</v>
      </c>
      <c r="P121" s="100" t="s">
        <v>129</v>
      </c>
      <c r="Q121" s="100" t="s">
        <v>130</v>
      </c>
      <c r="R121" s="100" t="s">
        <v>131</v>
      </c>
      <c r="S121" s="100" t="s">
        <v>132</v>
      </c>
      <c r="T121" s="101" t="s">
        <v>133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134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</f>
        <v>0</v>
      </c>
      <c r="Q122" s="103"/>
      <c r="R122" s="198">
        <f>R123</f>
        <v>558.72208499999999</v>
      </c>
      <c r="S122" s="103"/>
      <c r="T122" s="199">
        <f>T123</f>
        <v>279.90000000000003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72</v>
      </c>
      <c r="AU122" s="16" t="s">
        <v>117</v>
      </c>
      <c r="BK122" s="200">
        <f>BK123</f>
        <v>0</v>
      </c>
    </row>
    <row r="123" s="12" customFormat="1" ht="25.92" customHeight="1">
      <c r="A123" s="12"/>
      <c r="B123" s="201"/>
      <c r="C123" s="202"/>
      <c r="D123" s="203" t="s">
        <v>72</v>
      </c>
      <c r="E123" s="204" t="s">
        <v>189</v>
      </c>
      <c r="F123" s="204" t="s">
        <v>190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P124+P168+P189+P196+P205</f>
        <v>0</v>
      </c>
      <c r="Q123" s="209"/>
      <c r="R123" s="210">
        <f>R124+R168+R189+R196+R205</f>
        <v>558.72208499999999</v>
      </c>
      <c r="S123" s="209"/>
      <c r="T123" s="211">
        <f>T124+T168+T189+T196+T205</f>
        <v>279.90000000000003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81</v>
      </c>
      <c r="AT123" s="213" t="s">
        <v>72</v>
      </c>
      <c r="AU123" s="213" t="s">
        <v>73</v>
      </c>
      <c r="AY123" s="212" t="s">
        <v>137</v>
      </c>
      <c r="BK123" s="214">
        <f>BK124+BK168+BK189+BK196+BK205</f>
        <v>0</v>
      </c>
    </row>
    <row r="124" s="12" customFormat="1" ht="22.8" customHeight="1">
      <c r="A124" s="12"/>
      <c r="B124" s="201"/>
      <c r="C124" s="202"/>
      <c r="D124" s="203" t="s">
        <v>72</v>
      </c>
      <c r="E124" s="215" t="s">
        <v>81</v>
      </c>
      <c r="F124" s="215" t="s">
        <v>191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SUM(P125:P167)</f>
        <v>0</v>
      </c>
      <c r="Q124" s="209"/>
      <c r="R124" s="210">
        <f>SUM(R125:R167)</f>
        <v>134.65158499999998</v>
      </c>
      <c r="S124" s="209"/>
      <c r="T124" s="211">
        <f>SUM(T125:T167)</f>
        <v>279.90000000000003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81</v>
      </c>
      <c r="AT124" s="213" t="s">
        <v>72</v>
      </c>
      <c r="AU124" s="213" t="s">
        <v>81</v>
      </c>
      <c r="AY124" s="212" t="s">
        <v>137</v>
      </c>
      <c r="BK124" s="214">
        <f>SUM(BK125:BK167)</f>
        <v>0</v>
      </c>
    </row>
    <row r="125" s="2" customFormat="1" ht="66.75" customHeight="1">
      <c r="A125" s="37"/>
      <c r="B125" s="38"/>
      <c r="C125" s="217" t="s">
        <v>81</v>
      </c>
      <c r="D125" s="217" t="s">
        <v>140</v>
      </c>
      <c r="E125" s="218" t="s">
        <v>469</v>
      </c>
      <c r="F125" s="219" t="s">
        <v>470</v>
      </c>
      <c r="G125" s="220" t="s">
        <v>194</v>
      </c>
      <c r="H125" s="221">
        <v>170</v>
      </c>
      <c r="I125" s="222"/>
      <c r="J125" s="223">
        <f>ROUND(I125*H125,2)</f>
        <v>0</v>
      </c>
      <c r="K125" s="219" t="s">
        <v>144</v>
      </c>
      <c r="L125" s="43"/>
      <c r="M125" s="224" t="s">
        <v>1</v>
      </c>
      <c r="N125" s="225" t="s">
        <v>38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0.26000000000000001</v>
      </c>
      <c r="T125" s="227">
        <f>S125*H125</f>
        <v>44.200000000000003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145</v>
      </c>
      <c r="AT125" s="228" t="s">
        <v>140</v>
      </c>
      <c r="AU125" s="228" t="s">
        <v>83</v>
      </c>
      <c r="AY125" s="16" t="s">
        <v>137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81</v>
      </c>
      <c r="BK125" s="229">
        <f>ROUND(I125*H125,2)</f>
        <v>0</v>
      </c>
      <c r="BL125" s="16" t="s">
        <v>145</v>
      </c>
      <c r="BM125" s="228" t="s">
        <v>471</v>
      </c>
    </row>
    <row r="126" s="2" customFormat="1" ht="62.7" customHeight="1">
      <c r="A126" s="37"/>
      <c r="B126" s="38"/>
      <c r="C126" s="217" t="s">
        <v>83</v>
      </c>
      <c r="D126" s="217" t="s">
        <v>140</v>
      </c>
      <c r="E126" s="218" t="s">
        <v>472</v>
      </c>
      <c r="F126" s="219" t="s">
        <v>473</v>
      </c>
      <c r="G126" s="220" t="s">
        <v>194</v>
      </c>
      <c r="H126" s="221">
        <v>362</v>
      </c>
      <c r="I126" s="222"/>
      <c r="J126" s="223">
        <f>ROUND(I126*H126,2)</f>
        <v>0</v>
      </c>
      <c r="K126" s="219" t="s">
        <v>144</v>
      </c>
      <c r="L126" s="43"/>
      <c r="M126" s="224" t="s">
        <v>1</v>
      </c>
      <c r="N126" s="225" t="s">
        <v>38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0.17000000000000001</v>
      </c>
      <c r="T126" s="227">
        <f>S126*H126</f>
        <v>61.540000000000006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145</v>
      </c>
      <c r="AT126" s="228" t="s">
        <v>140</v>
      </c>
      <c r="AU126" s="228" t="s">
        <v>83</v>
      </c>
      <c r="AY126" s="16" t="s">
        <v>137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81</v>
      </c>
      <c r="BK126" s="229">
        <f>ROUND(I126*H126,2)</f>
        <v>0</v>
      </c>
      <c r="BL126" s="16" t="s">
        <v>145</v>
      </c>
      <c r="BM126" s="228" t="s">
        <v>474</v>
      </c>
    </row>
    <row r="127" s="13" customFormat="1">
      <c r="A127" s="13"/>
      <c r="B127" s="230"/>
      <c r="C127" s="231"/>
      <c r="D127" s="232" t="s">
        <v>147</v>
      </c>
      <c r="E127" s="233" t="s">
        <v>1</v>
      </c>
      <c r="F127" s="234" t="s">
        <v>475</v>
      </c>
      <c r="G127" s="231"/>
      <c r="H127" s="235">
        <v>362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147</v>
      </c>
      <c r="AU127" s="241" t="s">
        <v>83</v>
      </c>
      <c r="AV127" s="13" t="s">
        <v>83</v>
      </c>
      <c r="AW127" s="13" t="s">
        <v>30</v>
      </c>
      <c r="AX127" s="13" t="s">
        <v>81</v>
      </c>
      <c r="AY127" s="241" t="s">
        <v>137</v>
      </c>
    </row>
    <row r="128" s="2" customFormat="1" ht="66.75" customHeight="1">
      <c r="A128" s="37"/>
      <c r="B128" s="38"/>
      <c r="C128" s="217" t="s">
        <v>154</v>
      </c>
      <c r="D128" s="217" t="s">
        <v>140</v>
      </c>
      <c r="E128" s="218" t="s">
        <v>196</v>
      </c>
      <c r="F128" s="219" t="s">
        <v>197</v>
      </c>
      <c r="G128" s="220" t="s">
        <v>194</v>
      </c>
      <c r="H128" s="221">
        <v>178</v>
      </c>
      <c r="I128" s="222"/>
      <c r="J128" s="223">
        <f>ROUND(I128*H128,2)</f>
        <v>0</v>
      </c>
      <c r="K128" s="219" t="s">
        <v>144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0.44</v>
      </c>
      <c r="T128" s="227">
        <f>S128*H128</f>
        <v>78.320000000000007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145</v>
      </c>
      <c r="AT128" s="228" t="s">
        <v>140</v>
      </c>
      <c r="AU128" s="228" t="s">
        <v>83</v>
      </c>
      <c r="AY128" s="16" t="s">
        <v>137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145</v>
      </c>
      <c r="BM128" s="228" t="s">
        <v>476</v>
      </c>
    </row>
    <row r="129" s="2" customFormat="1" ht="44.25" customHeight="1">
      <c r="A129" s="37"/>
      <c r="B129" s="38"/>
      <c r="C129" s="217" t="s">
        <v>145</v>
      </c>
      <c r="D129" s="217" t="s">
        <v>140</v>
      </c>
      <c r="E129" s="218" t="s">
        <v>199</v>
      </c>
      <c r="F129" s="219" t="s">
        <v>200</v>
      </c>
      <c r="G129" s="220" t="s">
        <v>194</v>
      </c>
      <c r="H129" s="221">
        <v>192</v>
      </c>
      <c r="I129" s="222"/>
      <c r="J129" s="223">
        <f>ROUND(I129*H129,2)</f>
        <v>0</v>
      </c>
      <c r="K129" s="219" t="s">
        <v>144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1.0000000000000001E-05</v>
      </c>
      <c r="R129" s="226">
        <f>Q129*H129</f>
        <v>0.0019200000000000003</v>
      </c>
      <c r="S129" s="226">
        <v>0.11500000000000001</v>
      </c>
      <c r="T129" s="227">
        <f>S129*H129</f>
        <v>22.080000000000002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145</v>
      </c>
      <c r="AT129" s="228" t="s">
        <v>140</v>
      </c>
      <c r="AU129" s="228" t="s">
        <v>83</v>
      </c>
      <c r="AY129" s="16" t="s">
        <v>137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145</v>
      </c>
      <c r="BM129" s="228" t="s">
        <v>477</v>
      </c>
    </row>
    <row r="130" s="2" customFormat="1" ht="44.25" customHeight="1">
      <c r="A130" s="37"/>
      <c r="B130" s="38"/>
      <c r="C130" s="217" t="s">
        <v>163</v>
      </c>
      <c r="D130" s="217" t="s">
        <v>140</v>
      </c>
      <c r="E130" s="218" t="s">
        <v>202</v>
      </c>
      <c r="F130" s="219" t="s">
        <v>203</v>
      </c>
      <c r="G130" s="220" t="s">
        <v>194</v>
      </c>
      <c r="H130" s="221">
        <v>178</v>
      </c>
      <c r="I130" s="222"/>
      <c r="J130" s="223">
        <f>ROUND(I130*H130,2)</f>
        <v>0</v>
      </c>
      <c r="K130" s="219" t="s">
        <v>144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3.0000000000000001E-05</v>
      </c>
      <c r="R130" s="226">
        <f>Q130*H130</f>
        <v>0.0053400000000000001</v>
      </c>
      <c r="S130" s="226">
        <v>0.23000000000000001</v>
      </c>
      <c r="T130" s="227">
        <f>S130*H130</f>
        <v>40.940000000000005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145</v>
      </c>
      <c r="AT130" s="228" t="s">
        <v>140</v>
      </c>
      <c r="AU130" s="228" t="s">
        <v>83</v>
      </c>
      <c r="AY130" s="16" t="s">
        <v>137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145</v>
      </c>
      <c r="BM130" s="228" t="s">
        <v>478</v>
      </c>
    </row>
    <row r="131" s="2" customFormat="1" ht="49.05" customHeight="1">
      <c r="A131" s="37"/>
      <c r="B131" s="38"/>
      <c r="C131" s="217" t="s">
        <v>166</v>
      </c>
      <c r="D131" s="217" t="s">
        <v>140</v>
      </c>
      <c r="E131" s="218" t="s">
        <v>205</v>
      </c>
      <c r="F131" s="219" t="s">
        <v>206</v>
      </c>
      <c r="G131" s="220" t="s">
        <v>207</v>
      </c>
      <c r="H131" s="221">
        <v>148</v>
      </c>
      <c r="I131" s="222"/>
      <c r="J131" s="223">
        <f>ROUND(I131*H131,2)</f>
        <v>0</v>
      </c>
      <c r="K131" s="219" t="s">
        <v>144</v>
      </c>
      <c r="L131" s="43"/>
      <c r="M131" s="224" t="s">
        <v>1</v>
      </c>
      <c r="N131" s="225" t="s">
        <v>38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0.20499999999999999</v>
      </c>
      <c r="T131" s="227">
        <f>S131*H131</f>
        <v>30.34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145</v>
      </c>
      <c r="AT131" s="228" t="s">
        <v>140</v>
      </c>
      <c r="AU131" s="228" t="s">
        <v>83</v>
      </c>
      <c r="AY131" s="16" t="s">
        <v>137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81</v>
      </c>
      <c r="BK131" s="229">
        <f>ROUND(I131*H131,2)</f>
        <v>0</v>
      </c>
      <c r="BL131" s="16" t="s">
        <v>145</v>
      </c>
      <c r="BM131" s="228" t="s">
        <v>479</v>
      </c>
    </row>
    <row r="132" s="2" customFormat="1" ht="37.8" customHeight="1">
      <c r="A132" s="37"/>
      <c r="B132" s="38"/>
      <c r="C132" s="217" t="s">
        <v>170</v>
      </c>
      <c r="D132" s="217" t="s">
        <v>140</v>
      </c>
      <c r="E132" s="218" t="s">
        <v>480</v>
      </c>
      <c r="F132" s="219" t="s">
        <v>481</v>
      </c>
      <c r="G132" s="220" t="s">
        <v>207</v>
      </c>
      <c r="H132" s="221">
        <v>62</v>
      </c>
      <c r="I132" s="222"/>
      <c r="J132" s="223">
        <f>ROUND(I132*H132,2)</f>
        <v>0</v>
      </c>
      <c r="K132" s="219" t="s">
        <v>144</v>
      </c>
      <c r="L132" s="43"/>
      <c r="M132" s="224" t="s">
        <v>1</v>
      </c>
      <c r="N132" s="225" t="s">
        <v>38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0.040000000000000001</v>
      </c>
      <c r="T132" s="227">
        <f>S132*H132</f>
        <v>2.48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145</v>
      </c>
      <c r="AT132" s="228" t="s">
        <v>140</v>
      </c>
      <c r="AU132" s="228" t="s">
        <v>83</v>
      </c>
      <c r="AY132" s="16" t="s">
        <v>137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81</v>
      </c>
      <c r="BK132" s="229">
        <f>ROUND(I132*H132,2)</f>
        <v>0</v>
      </c>
      <c r="BL132" s="16" t="s">
        <v>145</v>
      </c>
      <c r="BM132" s="228" t="s">
        <v>482</v>
      </c>
    </row>
    <row r="133" s="2" customFormat="1" ht="24.15" customHeight="1">
      <c r="A133" s="37"/>
      <c r="B133" s="38"/>
      <c r="C133" s="217" t="s">
        <v>176</v>
      </c>
      <c r="D133" s="217" t="s">
        <v>140</v>
      </c>
      <c r="E133" s="218" t="s">
        <v>209</v>
      </c>
      <c r="F133" s="219" t="s">
        <v>210</v>
      </c>
      <c r="G133" s="220" t="s">
        <v>194</v>
      </c>
      <c r="H133" s="221">
        <v>186.80000000000001</v>
      </c>
      <c r="I133" s="222"/>
      <c r="J133" s="223">
        <f>ROUND(I133*H133,2)</f>
        <v>0</v>
      </c>
      <c r="K133" s="219" t="s">
        <v>144</v>
      </c>
      <c r="L133" s="43"/>
      <c r="M133" s="224" t="s">
        <v>1</v>
      </c>
      <c r="N133" s="225" t="s">
        <v>38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145</v>
      </c>
      <c r="AT133" s="228" t="s">
        <v>140</v>
      </c>
      <c r="AU133" s="228" t="s">
        <v>83</v>
      </c>
      <c r="AY133" s="16" t="s">
        <v>137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81</v>
      </c>
      <c r="BK133" s="229">
        <f>ROUND(I133*H133,2)</f>
        <v>0</v>
      </c>
      <c r="BL133" s="16" t="s">
        <v>145</v>
      </c>
      <c r="BM133" s="228" t="s">
        <v>211</v>
      </c>
    </row>
    <row r="134" s="13" customFormat="1">
      <c r="A134" s="13"/>
      <c r="B134" s="230"/>
      <c r="C134" s="231"/>
      <c r="D134" s="232" t="s">
        <v>147</v>
      </c>
      <c r="E134" s="233" t="s">
        <v>1</v>
      </c>
      <c r="F134" s="234" t="s">
        <v>483</v>
      </c>
      <c r="G134" s="231"/>
      <c r="H134" s="235">
        <v>186.80000000000001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147</v>
      </c>
      <c r="AU134" s="241" t="s">
        <v>83</v>
      </c>
      <c r="AV134" s="13" t="s">
        <v>83</v>
      </c>
      <c r="AW134" s="13" t="s">
        <v>30</v>
      </c>
      <c r="AX134" s="13" t="s">
        <v>81</v>
      </c>
      <c r="AY134" s="241" t="s">
        <v>137</v>
      </c>
    </row>
    <row r="135" s="2" customFormat="1" ht="37.8" customHeight="1">
      <c r="A135" s="37"/>
      <c r="B135" s="38"/>
      <c r="C135" s="217" t="s">
        <v>226</v>
      </c>
      <c r="D135" s="217" t="s">
        <v>140</v>
      </c>
      <c r="E135" s="218" t="s">
        <v>484</v>
      </c>
      <c r="F135" s="219" t="s">
        <v>485</v>
      </c>
      <c r="G135" s="220" t="s">
        <v>215</v>
      </c>
      <c r="H135" s="221">
        <v>79.471999999999994</v>
      </c>
      <c r="I135" s="222"/>
      <c r="J135" s="223">
        <f>ROUND(I135*H135,2)</f>
        <v>0</v>
      </c>
      <c r="K135" s="219" t="s">
        <v>144</v>
      </c>
      <c r="L135" s="43"/>
      <c r="M135" s="224" t="s">
        <v>1</v>
      </c>
      <c r="N135" s="225" t="s">
        <v>38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145</v>
      </c>
      <c r="AT135" s="228" t="s">
        <v>140</v>
      </c>
      <c r="AU135" s="228" t="s">
        <v>83</v>
      </c>
      <c r="AY135" s="16" t="s">
        <v>137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81</v>
      </c>
      <c r="BK135" s="229">
        <f>ROUND(I135*H135,2)</f>
        <v>0</v>
      </c>
      <c r="BL135" s="16" t="s">
        <v>145</v>
      </c>
      <c r="BM135" s="228" t="s">
        <v>486</v>
      </c>
    </row>
    <row r="136" s="13" customFormat="1">
      <c r="A136" s="13"/>
      <c r="B136" s="230"/>
      <c r="C136" s="231"/>
      <c r="D136" s="232" t="s">
        <v>147</v>
      </c>
      <c r="E136" s="233" t="s">
        <v>1</v>
      </c>
      <c r="F136" s="234" t="s">
        <v>487</v>
      </c>
      <c r="G136" s="231"/>
      <c r="H136" s="235">
        <v>42.840000000000003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147</v>
      </c>
      <c r="AU136" s="241" t="s">
        <v>83</v>
      </c>
      <c r="AV136" s="13" t="s">
        <v>83</v>
      </c>
      <c r="AW136" s="13" t="s">
        <v>30</v>
      </c>
      <c r="AX136" s="13" t="s">
        <v>73</v>
      </c>
      <c r="AY136" s="241" t="s">
        <v>137</v>
      </c>
    </row>
    <row r="137" s="13" customFormat="1">
      <c r="A137" s="13"/>
      <c r="B137" s="230"/>
      <c r="C137" s="231"/>
      <c r="D137" s="232" t="s">
        <v>147</v>
      </c>
      <c r="E137" s="233" t="s">
        <v>1</v>
      </c>
      <c r="F137" s="234" t="s">
        <v>488</v>
      </c>
      <c r="G137" s="231"/>
      <c r="H137" s="235">
        <v>57.600000000000001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147</v>
      </c>
      <c r="AU137" s="241" t="s">
        <v>83</v>
      </c>
      <c r="AV137" s="13" t="s">
        <v>83</v>
      </c>
      <c r="AW137" s="13" t="s">
        <v>30</v>
      </c>
      <c r="AX137" s="13" t="s">
        <v>73</v>
      </c>
      <c r="AY137" s="241" t="s">
        <v>137</v>
      </c>
    </row>
    <row r="138" s="13" customFormat="1">
      <c r="A138" s="13"/>
      <c r="B138" s="230"/>
      <c r="C138" s="231"/>
      <c r="D138" s="232" t="s">
        <v>147</v>
      </c>
      <c r="E138" s="233" t="s">
        <v>1</v>
      </c>
      <c r="F138" s="234" t="s">
        <v>489</v>
      </c>
      <c r="G138" s="231"/>
      <c r="H138" s="235">
        <v>35.100000000000001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147</v>
      </c>
      <c r="AU138" s="241" t="s">
        <v>83</v>
      </c>
      <c r="AV138" s="13" t="s">
        <v>83</v>
      </c>
      <c r="AW138" s="13" t="s">
        <v>30</v>
      </c>
      <c r="AX138" s="13" t="s">
        <v>73</v>
      </c>
      <c r="AY138" s="241" t="s">
        <v>137</v>
      </c>
    </row>
    <row r="139" s="13" customFormat="1">
      <c r="A139" s="13"/>
      <c r="B139" s="230"/>
      <c r="C139" s="231"/>
      <c r="D139" s="232" t="s">
        <v>147</v>
      </c>
      <c r="E139" s="233" t="s">
        <v>1</v>
      </c>
      <c r="F139" s="234" t="s">
        <v>490</v>
      </c>
      <c r="G139" s="231"/>
      <c r="H139" s="235">
        <v>7.6799999999999997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147</v>
      </c>
      <c r="AU139" s="241" t="s">
        <v>83</v>
      </c>
      <c r="AV139" s="13" t="s">
        <v>83</v>
      </c>
      <c r="AW139" s="13" t="s">
        <v>30</v>
      </c>
      <c r="AX139" s="13" t="s">
        <v>73</v>
      </c>
      <c r="AY139" s="241" t="s">
        <v>137</v>
      </c>
    </row>
    <row r="140" s="13" customFormat="1">
      <c r="A140" s="13"/>
      <c r="B140" s="230"/>
      <c r="C140" s="231"/>
      <c r="D140" s="232" t="s">
        <v>147</v>
      </c>
      <c r="E140" s="233" t="s">
        <v>1</v>
      </c>
      <c r="F140" s="234" t="s">
        <v>491</v>
      </c>
      <c r="G140" s="231"/>
      <c r="H140" s="235">
        <v>10.752000000000001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147</v>
      </c>
      <c r="AU140" s="241" t="s">
        <v>83</v>
      </c>
      <c r="AV140" s="13" t="s">
        <v>83</v>
      </c>
      <c r="AW140" s="13" t="s">
        <v>30</v>
      </c>
      <c r="AX140" s="13" t="s">
        <v>73</v>
      </c>
      <c r="AY140" s="241" t="s">
        <v>137</v>
      </c>
    </row>
    <row r="141" s="13" customFormat="1">
      <c r="A141" s="13"/>
      <c r="B141" s="230"/>
      <c r="C141" s="231"/>
      <c r="D141" s="232" t="s">
        <v>147</v>
      </c>
      <c r="E141" s="233" t="s">
        <v>1</v>
      </c>
      <c r="F141" s="234" t="s">
        <v>492</v>
      </c>
      <c r="G141" s="231"/>
      <c r="H141" s="235">
        <v>51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147</v>
      </c>
      <c r="AU141" s="241" t="s">
        <v>83</v>
      </c>
      <c r="AV141" s="13" t="s">
        <v>83</v>
      </c>
      <c r="AW141" s="13" t="s">
        <v>30</v>
      </c>
      <c r="AX141" s="13" t="s">
        <v>73</v>
      </c>
      <c r="AY141" s="241" t="s">
        <v>137</v>
      </c>
    </row>
    <row r="142" s="13" customFormat="1">
      <c r="A142" s="13"/>
      <c r="B142" s="230"/>
      <c r="C142" s="231"/>
      <c r="D142" s="232" t="s">
        <v>147</v>
      </c>
      <c r="E142" s="233" t="s">
        <v>1</v>
      </c>
      <c r="F142" s="234" t="s">
        <v>493</v>
      </c>
      <c r="G142" s="231"/>
      <c r="H142" s="235">
        <v>-125.5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147</v>
      </c>
      <c r="AU142" s="241" t="s">
        <v>83</v>
      </c>
      <c r="AV142" s="13" t="s">
        <v>83</v>
      </c>
      <c r="AW142" s="13" t="s">
        <v>30</v>
      </c>
      <c r="AX142" s="13" t="s">
        <v>73</v>
      </c>
      <c r="AY142" s="241" t="s">
        <v>137</v>
      </c>
    </row>
    <row r="143" s="14" customFormat="1">
      <c r="A143" s="14"/>
      <c r="B143" s="242"/>
      <c r="C143" s="243"/>
      <c r="D143" s="232" t="s">
        <v>147</v>
      </c>
      <c r="E143" s="244" t="s">
        <v>1</v>
      </c>
      <c r="F143" s="245" t="s">
        <v>149</v>
      </c>
      <c r="G143" s="243"/>
      <c r="H143" s="246">
        <v>79.472000000000008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147</v>
      </c>
      <c r="AU143" s="252" t="s">
        <v>83</v>
      </c>
      <c r="AV143" s="14" t="s">
        <v>145</v>
      </c>
      <c r="AW143" s="14" t="s">
        <v>30</v>
      </c>
      <c r="AX143" s="14" t="s">
        <v>81</v>
      </c>
      <c r="AY143" s="252" t="s">
        <v>137</v>
      </c>
    </row>
    <row r="144" s="2" customFormat="1" ht="62.7" customHeight="1">
      <c r="A144" s="37"/>
      <c r="B144" s="38"/>
      <c r="C144" s="217" t="s">
        <v>232</v>
      </c>
      <c r="D144" s="217" t="s">
        <v>140</v>
      </c>
      <c r="E144" s="218" t="s">
        <v>227</v>
      </c>
      <c r="F144" s="219" t="s">
        <v>228</v>
      </c>
      <c r="G144" s="220" t="s">
        <v>215</v>
      </c>
      <c r="H144" s="221">
        <v>80.802000000000007</v>
      </c>
      <c r="I144" s="222"/>
      <c r="J144" s="223">
        <f>ROUND(I144*H144,2)</f>
        <v>0</v>
      </c>
      <c r="K144" s="219" t="s">
        <v>1</v>
      </c>
      <c r="L144" s="43"/>
      <c r="M144" s="224" t="s">
        <v>1</v>
      </c>
      <c r="N144" s="225" t="s">
        <v>38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145</v>
      </c>
      <c r="AT144" s="228" t="s">
        <v>140</v>
      </c>
      <c r="AU144" s="228" t="s">
        <v>83</v>
      </c>
      <c r="AY144" s="16" t="s">
        <v>137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81</v>
      </c>
      <c r="BK144" s="229">
        <f>ROUND(I144*H144,2)</f>
        <v>0</v>
      </c>
      <c r="BL144" s="16" t="s">
        <v>145</v>
      </c>
      <c r="BM144" s="228" t="s">
        <v>494</v>
      </c>
    </row>
    <row r="145" s="13" customFormat="1">
      <c r="A145" s="13"/>
      <c r="B145" s="230"/>
      <c r="C145" s="231"/>
      <c r="D145" s="232" t="s">
        <v>147</v>
      </c>
      <c r="E145" s="233" t="s">
        <v>1</v>
      </c>
      <c r="F145" s="234" t="s">
        <v>495</v>
      </c>
      <c r="G145" s="231"/>
      <c r="H145" s="235">
        <v>79.471999999999994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147</v>
      </c>
      <c r="AU145" s="241" t="s">
        <v>83</v>
      </c>
      <c r="AV145" s="13" t="s">
        <v>83</v>
      </c>
      <c r="AW145" s="13" t="s">
        <v>30</v>
      </c>
      <c r="AX145" s="13" t="s">
        <v>73</v>
      </c>
      <c r="AY145" s="241" t="s">
        <v>137</v>
      </c>
    </row>
    <row r="146" s="13" customFormat="1">
      <c r="A146" s="13"/>
      <c r="B146" s="230"/>
      <c r="C146" s="231"/>
      <c r="D146" s="232" t="s">
        <v>147</v>
      </c>
      <c r="E146" s="233" t="s">
        <v>1</v>
      </c>
      <c r="F146" s="234" t="s">
        <v>496</v>
      </c>
      <c r="G146" s="231"/>
      <c r="H146" s="235">
        <v>1.3300000000000001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147</v>
      </c>
      <c r="AU146" s="241" t="s">
        <v>83</v>
      </c>
      <c r="AV146" s="13" t="s">
        <v>83</v>
      </c>
      <c r="AW146" s="13" t="s">
        <v>30</v>
      </c>
      <c r="AX146" s="13" t="s">
        <v>73</v>
      </c>
      <c r="AY146" s="241" t="s">
        <v>137</v>
      </c>
    </row>
    <row r="147" s="14" customFormat="1">
      <c r="A147" s="14"/>
      <c r="B147" s="242"/>
      <c r="C147" s="243"/>
      <c r="D147" s="232" t="s">
        <v>147</v>
      </c>
      <c r="E147" s="244" t="s">
        <v>1</v>
      </c>
      <c r="F147" s="245" t="s">
        <v>149</v>
      </c>
      <c r="G147" s="243"/>
      <c r="H147" s="246">
        <v>80.801999999999992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147</v>
      </c>
      <c r="AU147" s="252" t="s">
        <v>83</v>
      </c>
      <c r="AV147" s="14" t="s">
        <v>145</v>
      </c>
      <c r="AW147" s="14" t="s">
        <v>30</v>
      </c>
      <c r="AX147" s="14" t="s">
        <v>81</v>
      </c>
      <c r="AY147" s="252" t="s">
        <v>137</v>
      </c>
    </row>
    <row r="148" s="2" customFormat="1" ht="55.5" customHeight="1">
      <c r="A148" s="37"/>
      <c r="B148" s="38"/>
      <c r="C148" s="217" t="s">
        <v>237</v>
      </c>
      <c r="D148" s="217" t="s">
        <v>140</v>
      </c>
      <c r="E148" s="218" t="s">
        <v>238</v>
      </c>
      <c r="F148" s="219" t="s">
        <v>239</v>
      </c>
      <c r="G148" s="220" t="s">
        <v>215</v>
      </c>
      <c r="H148" s="221">
        <v>61.200000000000003</v>
      </c>
      <c r="I148" s="222"/>
      <c r="J148" s="223">
        <f>ROUND(I148*H148,2)</f>
        <v>0</v>
      </c>
      <c r="K148" s="219" t="s">
        <v>144</v>
      </c>
      <c r="L148" s="43"/>
      <c r="M148" s="224" t="s">
        <v>1</v>
      </c>
      <c r="N148" s="225" t="s">
        <v>38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145</v>
      </c>
      <c r="AT148" s="228" t="s">
        <v>140</v>
      </c>
      <c r="AU148" s="228" t="s">
        <v>83</v>
      </c>
      <c r="AY148" s="16" t="s">
        <v>137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81</v>
      </c>
      <c r="BK148" s="229">
        <f>ROUND(I148*H148,2)</f>
        <v>0</v>
      </c>
      <c r="BL148" s="16" t="s">
        <v>145</v>
      </c>
      <c r="BM148" s="228" t="s">
        <v>240</v>
      </c>
    </row>
    <row r="149" s="13" customFormat="1">
      <c r="A149" s="13"/>
      <c r="B149" s="230"/>
      <c r="C149" s="231"/>
      <c r="D149" s="232" t="s">
        <v>147</v>
      </c>
      <c r="E149" s="233" t="s">
        <v>1</v>
      </c>
      <c r="F149" s="234" t="s">
        <v>497</v>
      </c>
      <c r="G149" s="231"/>
      <c r="H149" s="235">
        <v>61.200000000000003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147</v>
      </c>
      <c r="AU149" s="241" t="s">
        <v>83</v>
      </c>
      <c r="AV149" s="13" t="s">
        <v>83</v>
      </c>
      <c r="AW149" s="13" t="s">
        <v>30</v>
      </c>
      <c r="AX149" s="13" t="s">
        <v>81</v>
      </c>
      <c r="AY149" s="241" t="s">
        <v>137</v>
      </c>
    </row>
    <row r="150" s="2" customFormat="1" ht="16.5" customHeight="1">
      <c r="A150" s="37"/>
      <c r="B150" s="38"/>
      <c r="C150" s="256" t="s">
        <v>8</v>
      </c>
      <c r="D150" s="256" t="s">
        <v>242</v>
      </c>
      <c r="E150" s="257" t="s">
        <v>243</v>
      </c>
      <c r="F150" s="258" t="s">
        <v>244</v>
      </c>
      <c r="G150" s="259" t="s">
        <v>245</v>
      </c>
      <c r="H150" s="260">
        <v>134.63999999999999</v>
      </c>
      <c r="I150" s="261"/>
      <c r="J150" s="262">
        <f>ROUND(I150*H150,2)</f>
        <v>0</v>
      </c>
      <c r="K150" s="258" t="s">
        <v>144</v>
      </c>
      <c r="L150" s="263"/>
      <c r="M150" s="264" t="s">
        <v>1</v>
      </c>
      <c r="N150" s="265" t="s">
        <v>38</v>
      </c>
      <c r="O150" s="90"/>
      <c r="P150" s="226">
        <f>O150*H150</f>
        <v>0</v>
      </c>
      <c r="Q150" s="226">
        <v>1</v>
      </c>
      <c r="R150" s="226">
        <f>Q150*H150</f>
        <v>134.63999999999999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176</v>
      </c>
      <c r="AT150" s="228" t="s">
        <v>242</v>
      </c>
      <c r="AU150" s="228" t="s">
        <v>83</v>
      </c>
      <c r="AY150" s="16" t="s">
        <v>137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81</v>
      </c>
      <c r="BK150" s="229">
        <f>ROUND(I150*H150,2)</f>
        <v>0</v>
      </c>
      <c r="BL150" s="16" t="s">
        <v>145</v>
      </c>
      <c r="BM150" s="228" t="s">
        <v>246</v>
      </c>
    </row>
    <row r="151" s="13" customFormat="1">
      <c r="A151" s="13"/>
      <c r="B151" s="230"/>
      <c r="C151" s="231"/>
      <c r="D151" s="232" t="s">
        <v>147</v>
      </c>
      <c r="E151" s="233" t="s">
        <v>1</v>
      </c>
      <c r="F151" s="234" t="s">
        <v>498</v>
      </c>
      <c r="G151" s="231"/>
      <c r="H151" s="235">
        <v>134.63999999999999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147</v>
      </c>
      <c r="AU151" s="241" t="s">
        <v>83</v>
      </c>
      <c r="AV151" s="13" t="s">
        <v>83</v>
      </c>
      <c r="AW151" s="13" t="s">
        <v>30</v>
      </c>
      <c r="AX151" s="13" t="s">
        <v>81</v>
      </c>
      <c r="AY151" s="241" t="s">
        <v>137</v>
      </c>
    </row>
    <row r="152" s="2" customFormat="1" ht="37.8" customHeight="1">
      <c r="A152" s="37"/>
      <c r="B152" s="38"/>
      <c r="C152" s="217" t="s">
        <v>248</v>
      </c>
      <c r="D152" s="217" t="s">
        <v>140</v>
      </c>
      <c r="E152" s="218" t="s">
        <v>249</v>
      </c>
      <c r="F152" s="219" t="s">
        <v>250</v>
      </c>
      <c r="G152" s="220" t="s">
        <v>215</v>
      </c>
      <c r="H152" s="221">
        <v>80.802000000000007</v>
      </c>
      <c r="I152" s="222"/>
      <c r="J152" s="223">
        <f>ROUND(I152*H152,2)</f>
        <v>0</v>
      </c>
      <c r="K152" s="219" t="s">
        <v>144</v>
      </c>
      <c r="L152" s="43"/>
      <c r="M152" s="224" t="s">
        <v>1</v>
      </c>
      <c r="N152" s="225" t="s">
        <v>38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145</v>
      </c>
      <c r="AT152" s="228" t="s">
        <v>140</v>
      </c>
      <c r="AU152" s="228" t="s">
        <v>83</v>
      </c>
      <c r="AY152" s="16" t="s">
        <v>137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81</v>
      </c>
      <c r="BK152" s="229">
        <f>ROUND(I152*H152,2)</f>
        <v>0</v>
      </c>
      <c r="BL152" s="16" t="s">
        <v>145</v>
      </c>
      <c r="BM152" s="228" t="s">
        <v>251</v>
      </c>
    </row>
    <row r="153" s="2" customFormat="1" ht="44.25" customHeight="1">
      <c r="A153" s="37"/>
      <c r="B153" s="38"/>
      <c r="C153" s="217" t="s">
        <v>252</v>
      </c>
      <c r="D153" s="217" t="s">
        <v>140</v>
      </c>
      <c r="E153" s="218" t="s">
        <v>253</v>
      </c>
      <c r="F153" s="219" t="s">
        <v>254</v>
      </c>
      <c r="G153" s="220" t="s">
        <v>245</v>
      </c>
      <c r="H153" s="221">
        <v>153.524</v>
      </c>
      <c r="I153" s="222"/>
      <c r="J153" s="223">
        <f>ROUND(I153*H153,2)</f>
        <v>0</v>
      </c>
      <c r="K153" s="219" t="s">
        <v>144</v>
      </c>
      <c r="L153" s="43"/>
      <c r="M153" s="224" t="s">
        <v>1</v>
      </c>
      <c r="N153" s="225" t="s">
        <v>38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145</v>
      </c>
      <c r="AT153" s="228" t="s">
        <v>140</v>
      </c>
      <c r="AU153" s="228" t="s">
        <v>83</v>
      </c>
      <c r="AY153" s="16" t="s">
        <v>137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81</v>
      </c>
      <c r="BK153" s="229">
        <f>ROUND(I153*H153,2)</f>
        <v>0</v>
      </c>
      <c r="BL153" s="16" t="s">
        <v>145</v>
      </c>
      <c r="BM153" s="228" t="s">
        <v>255</v>
      </c>
    </row>
    <row r="154" s="13" customFormat="1">
      <c r="A154" s="13"/>
      <c r="B154" s="230"/>
      <c r="C154" s="231"/>
      <c r="D154" s="232" t="s">
        <v>147</v>
      </c>
      <c r="E154" s="233" t="s">
        <v>1</v>
      </c>
      <c r="F154" s="234" t="s">
        <v>499</v>
      </c>
      <c r="G154" s="231"/>
      <c r="H154" s="235">
        <v>153.524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147</v>
      </c>
      <c r="AU154" s="241" t="s">
        <v>83</v>
      </c>
      <c r="AV154" s="13" t="s">
        <v>83</v>
      </c>
      <c r="AW154" s="13" t="s">
        <v>30</v>
      </c>
      <c r="AX154" s="13" t="s">
        <v>81</v>
      </c>
      <c r="AY154" s="241" t="s">
        <v>137</v>
      </c>
    </row>
    <row r="155" s="2" customFormat="1" ht="24.15" customHeight="1">
      <c r="A155" s="37"/>
      <c r="B155" s="38"/>
      <c r="C155" s="217" t="s">
        <v>257</v>
      </c>
      <c r="D155" s="217" t="s">
        <v>140</v>
      </c>
      <c r="E155" s="218" t="s">
        <v>258</v>
      </c>
      <c r="F155" s="219" t="s">
        <v>259</v>
      </c>
      <c r="G155" s="220" t="s">
        <v>194</v>
      </c>
      <c r="H155" s="221">
        <v>553.79999999999995</v>
      </c>
      <c r="I155" s="222"/>
      <c r="J155" s="223">
        <f>ROUND(I155*H155,2)</f>
        <v>0</v>
      </c>
      <c r="K155" s="219" t="s">
        <v>144</v>
      </c>
      <c r="L155" s="43"/>
      <c r="M155" s="224" t="s">
        <v>1</v>
      </c>
      <c r="N155" s="225" t="s">
        <v>38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145</v>
      </c>
      <c r="AT155" s="228" t="s">
        <v>140</v>
      </c>
      <c r="AU155" s="228" t="s">
        <v>83</v>
      </c>
      <c r="AY155" s="16" t="s">
        <v>137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81</v>
      </c>
      <c r="BK155" s="229">
        <f>ROUND(I155*H155,2)</f>
        <v>0</v>
      </c>
      <c r="BL155" s="16" t="s">
        <v>145</v>
      </c>
      <c r="BM155" s="228" t="s">
        <v>260</v>
      </c>
    </row>
    <row r="156" s="13" customFormat="1">
      <c r="A156" s="13"/>
      <c r="B156" s="230"/>
      <c r="C156" s="231"/>
      <c r="D156" s="232" t="s">
        <v>147</v>
      </c>
      <c r="E156" s="233" t="s">
        <v>1</v>
      </c>
      <c r="F156" s="234" t="s">
        <v>500</v>
      </c>
      <c r="G156" s="231"/>
      <c r="H156" s="235">
        <v>102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147</v>
      </c>
      <c r="AU156" s="241" t="s">
        <v>83</v>
      </c>
      <c r="AV156" s="13" t="s">
        <v>83</v>
      </c>
      <c r="AW156" s="13" t="s">
        <v>30</v>
      </c>
      <c r="AX156" s="13" t="s">
        <v>73</v>
      </c>
      <c r="AY156" s="241" t="s">
        <v>137</v>
      </c>
    </row>
    <row r="157" s="13" customFormat="1">
      <c r="A157" s="13"/>
      <c r="B157" s="230"/>
      <c r="C157" s="231"/>
      <c r="D157" s="232" t="s">
        <v>147</v>
      </c>
      <c r="E157" s="233" t="s">
        <v>1</v>
      </c>
      <c r="F157" s="234" t="s">
        <v>501</v>
      </c>
      <c r="G157" s="231"/>
      <c r="H157" s="235">
        <v>240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147</v>
      </c>
      <c r="AU157" s="241" t="s">
        <v>83</v>
      </c>
      <c r="AV157" s="13" t="s">
        <v>83</v>
      </c>
      <c r="AW157" s="13" t="s">
        <v>30</v>
      </c>
      <c r="AX157" s="13" t="s">
        <v>73</v>
      </c>
      <c r="AY157" s="241" t="s">
        <v>137</v>
      </c>
    </row>
    <row r="158" s="13" customFormat="1">
      <c r="A158" s="13"/>
      <c r="B158" s="230"/>
      <c r="C158" s="231"/>
      <c r="D158" s="232" t="s">
        <v>147</v>
      </c>
      <c r="E158" s="233" t="s">
        <v>1</v>
      </c>
      <c r="F158" s="234" t="s">
        <v>502</v>
      </c>
      <c r="G158" s="231"/>
      <c r="H158" s="235">
        <v>135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147</v>
      </c>
      <c r="AU158" s="241" t="s">
        <v>83</v>
      </c>
      <c r="AV158" s="13" t="s">
        <v>83</v>
      </c>
      <c r="AW158" s="13" t="s">
        <v>30</v>
      </c>
      <c r="AX158" s="13" t="s">
        <v>73</v>
      </c>
      <c r="AY158" s="241" t="s">
        <v>137</v>
      </c>
    </row>
    <row r="159" s="13" customFormat="1">
      <c r="A159" s="13"/>
      <c r="B159" s="230"/>
      <c r="C159" s="231"/>
      <c r="D159" s="232" t="s">
        <v>147</v>
      </c>
      <c r="E159" s="233" t="s">
        <v>1</v>
      </c>
      <c r="F159" s="234" t="s">
        <v>503</v>
      </c>
      <c r="G159" s="231"/>
      <c r="H159" s="235">
        <v>32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147</v>
      </c>
      <c r="AU159" s="241" t="s">
        <v>83</v>
      </c>
      <c r="AV159" s="13" t="s">
        <v>83</v>
      </c>
      <c r="AW159" s="13" t="s">
        <v>30</v>
      </c>
      <c r="AX159" s="13" t="s">
        <v>73</v>
      </c>
      <c r="AY159" s="241" t="s">
        <v>137</v>
      </c>
    </row>
    <row r="160" s="13" customFormat="1">
      <c r="A160" s="13"/>
      <c r="B160" s="230"/>
      <c r="C160" s="231"/>
      <c r="D160" s="232" t="s">
        <v>147</v>
      </c>
      <c r="E160" s="233" t="s">
        <v>1</v>
      </c>
      <c r="F160" s="234" t="s">
        <v>504</v>
      </c>
      <c r="G160" s="231"/>
      <c r="H160" s="235">
        <v>44.799999999999997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147</v>
      </c>
      <c r="AU160" s="241" t="s">
        <v>83</v>
      </c>
      <c r="AV160" s="13" t="s">
        <v>83</v>
      </c>
      <c r="AW160" s="13" t="s">
        <v>30</v>
      </c>
      <c r="AX160" s="13" t="s">
        <v>73</v>
      </c>
      <c r="AY160" s="241" t="s">
        <v>137</v>
      </c>
    </row>
    <row r="161" s="14" customFormat="1">
      <c r="A161" s="14"/>
      <c r="B161" s="242"/>
      <c r="C161" s="243"/>
      <c r="D161" s="232" t="s">
        <v>147</v>
      </c>
      <c r="E161" s="244" t="s">
        <v>1</v>
      </c>
      <c r="F161" s="245" t="s">
        <v>149</v>
      </c>
      <c r="G161" s="243"/>
      <c r="H161" s="246">
        <v>553.79999999999995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147</v>
      </c>
      <c r="AU161" s="252" t="s">
        <v>83</v>
      </c>
      <c r="AV161" s="14" t="s">
        <v>145</v>
      </c>
      <c r="AW161" s="14" t="s">
        <v>30</v>
      </c>
      <c r="AX161" s="14" t="s">
        <v>81</v>
      </c>
      <c r="AY161" s="252" t="s">
        <v>137</v>
      </c>
    </row>
    <row r="162" s="2" customFormat="1" ht="37.8" customHeight="1">
      <c r="A162" s="37"/>
      <c r="B162" s="38"/>
      <c r="C162" s="217" t="s">
        <v>265</v>
      </c>
      <c r="D162" s="217" t="s">
        <v>140</v>
      </c>
      <c r="E162" s="218" t="s">
        <v>266</v>
      </c>
      <c r="F162" s="219" t="s">
        <v>267</v>
      </c>
      <c r="G162" s="220" t="s">
        <v>194</v>
      </c>
      <c r="H162" s="221">
        <v>173</v>
      </c>
      <c r="I162" s="222"/>
      <c r="J162" s="223">
        <f>ROUND(I162*H162,2)</f>
        <v>0</v>
      </c>
      <c r="K162" s="219" t="s">
        <v>144</v>
      </c>
      <c r="L162" s="43"/>
      <c r="M162" s="224" t="s">
        <v>1</v>
      </c>
      <c r="N162" s="225" t="s">
        <v>38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145</v>
      </c>
      <c r="AT162" s="228" t="s">
        <v>140</v>
      </c>
      <c r="AU162" s="228" t="s">
        <v>83</v>
      </c>
      <c r="AY162" s="16" t="s">
        <v>137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81</v>
      </c>
      <c r="BK162" s="229">
        <f>ROUND(I162*H162,2)</f>
        <v>0</v>
      </c>
      <c r="BL162" s="16" t="s">
        <v>145</v>
      </c>
      <c r="BM162" s="228" t="s">
        <v>505</v>
      </c>
    </row>
    <row r="163" s="13" customFormat="1">
      <c r="A163" s="13"/>
      <c r="B163" s="230"/>
      <c r="C163" s="231"/>
      <c r="D163" s="232" t="s">
        <v>147</v>
      </c>
      <c r="E163" s="233" t="s">
        <v>1</v>
      </c>
      <c r="F163" s="234" t="s">
        <v>506</v>
      </c>
      <c r="G163" s="231"/>
      <c r="H163" s="235">
        <v>173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147</v>
      </c>
      <c r="AU163" s="241" t="s">
        <v>83</v>
      </c>
      <c r="AV163" s="13" t="s">
        <v>83</v>
      </c>
      <c r="AW163" s="13" t="s">
        <v>30</v>
      </c>
      <c r="AX163" s="13" t="s">
        <v>81</v>
      </c>
      <c r="AY163" s="241" t="s">
        <v>137</v>
      </c>
    </row>
    <row r="164" s="2" customFormat="1" ht="37.8" customHeight="1">
      <c r="A164" s="37"/>
      <c r="B164" s="38"/>
      <c r="C164" s="217" t="s">
        <v>270</v>
      </c>
      <c r="D164" s="217" t="s">
        <v>140</v>
      </c>
      <c r="E164" s="218" t="s">
        <v>271</v>
      </c>
      <c r="F164" s="219" t="s">
        <v>272</v>
      </c>
      <c r="G164" s="220" t="s">
        <v>194</v>
      </c>
      <c r="H164" s="221">
        <v>173</v>
      </c>
      <c r="I164" s="222"/>
      <c r="J164" s="223">
        <f>ROUND(I164*H164,2)</f>
        <v>0</v>
      </c>
      <c r="K164" s="219" t="s">
        <v>144</v>
      </c>
      <c r="L164" s="43"/>
      <c r="M164" s="224" t="s">
        <v>1</v>
      </c>
      <c r="N164" s="225" t="s">
        <v>38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145</v>
      </c>
      <c r="AT164" s="228" t="s">
        <v>140</v>
      </c>
      <c r="AU164" s="228" t="s">
        <v>83</v>
      </c>
      <c r="AY164" s="16" t="s">
        <v>137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81</v>
      </c>
      <c r="BK164" s="229">
        <f>ROUND(I164*H164,2)</f>
        <v>0</v>
      </c>
      <c r="BL164" s="16" t="s">
        <v>145</v>
      </c>
      <c r="BM164" s="228" t="s">
        <v>507</v>
      </c>
    </row>
    <row r="165" s="2" customFormat="1" ht="16.5" customHeight="1">
      <c r="A165" s="37"/>
      <c r="B165" s="38"/>
      <c r="C165" s="256" t="s">
        <v>274</v>
      </c>
      <c r="D165" s="256" t="s">
        <v>242</v>
      </c>
      <c r="E165" s="257" t="s">
        <v>275</v>
      </c>
      <c r="F165" s="258" t="s">
        <v>276</v>
      </c>
      <c r="G165" s="259" t="s">
        <v>277</v>
      </c>
      <c r="H165" s="260">
        <v>4.3250000000000002</v>
      </c>
      <c r="I165" s="261"/>
      <c r="J165" s="262">
        <f>ROUND(I165*H165,2)</f>
        <v>0</v>
      </c>
      <c r="K165" s="258" t="s">
        <v>144</v>
      </c>
      <c r="L165" s="263"/>
      <c r="M165" s="264" t="s">
        <v>1</v>
      </c>
      <c r="N165" s="265" t="s">
        <v>38</v>
      </c>
      <c r="O165" s="90"/>
      <c r="P165" s="226">
        <f>O165*H165</f>
        <v>0</v>
      </c>
      <c r="Q165" s="226">
        <v>0.001</v>
      </c>
      <c r="R165" s="226">
        <f>Q165*H165</f>
        <v>0.0043249999999999999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176</v>
      </c>
      <c r="AT165" s="228" t="s">
        <v>242</v>
      </c>
      <c r="AU165" s="228" t="s">
        <v>83</v>
      </c>
      <c r="AY165" s="16" t="s">
        <v>137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81</v>
      </c>
      <c r="BK165" s="229">
        <f>ROUND(I165*H165,2)</f>
        <v>0</v>
      </c>
      <c r="BL165" s="16" t="s">
        <v>145</v>
      </c>
      <c r="BM165" s="228" t="s">
        <v>508</v>
      </c>
    </row>
    <row r="166" s="13" customFormat="1">
      <c r="A166" s="13"/>
      <c r="B166" s="230"/>
      <c r="C166" s="231"/>
      <c r="D166" s="232" t="s">
        <v>147</v>
      </c>
      <c r="E166" s="233" t="s">
        <v>1</v>
      </c>
      <c r="F166" s="234" t="s">
        <v>509</v>
      </c>
      <c r="G166" s="231"/>
      <c r="H166" s="235">
        <v>4.3250000000000002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147</v>
      </c>
      <c r="AU166" s="241" t="s">
        <v>83</v>
      </c>
      <c r="AV166" s="13" t="s">
        <v>83</v>
      </c>
      <c r="AW166" s="13" t="s">
        <v>30</v>
      </c>
      <c r="AX166" s="13" t="s">
        <v>81</v>
      </c>
      <c r="AY166" s="241" t="s">
        <v>137</v>
      </c>
    </row>
    <row r="167" s="2" customFormat="1" ht="33" customHeight="1">
      <c r="A167" s="37"/>
      <c r="B167" s="38"/>
      <c r="C167" s="217" t="s">
        <v>280</v>
      </c>
      <c r="D167" s="217" t="s">
        <v>140</v>
      </c>
      <c r="E167" s="218" t="s">
        <v>281</v>
      </c>
      <c r="F167" s="219" t="s">
        <v>282</v>
      </c>
      <c r="G167" s="220" t="s">
        <v>194</v>
      </c>
      <c r="H167" s="221">
        <v>173</v>
      </c>
      <c r="I167" s="222"/>
      <c r="J167" s="223">
        <f>ROUND(I167*H167,2)</f>
        <v>0</v>
      </c>
      <c r="K167" s="219" t="s">
        <v>144</v>
      </c>
      <c r="L167" s="43"/>
      <c r="M167" s="224" t="s">
        <v>1</v>
      </c>
      <c r="N167" s="225" t="s">
        <v>38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145</v>
      </c>
      <c r="AT167" s="228" t="s">
        <v>140</v>
      </c>
      <c r="AU167" s="228" t="s">
        <v>83</v>
      </c>
      <c r="AY167" s="16" t="s">
        <v>137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81</v>
      </c>
      <c r="BK167" s="229">
        <f>ROUND(I167*H167,2)</f>
        <v>0</v>
      </c>
      <c r="BL167" s="16" t="s">
        <v>145</v>
      </c>
      <c r="BM167" s="228" t="s">
        <v>510</v>
      </c>
    </row>
    <row r="168" s="12" customFormat="1" ht="22.8" customHeight="1">
      <c r="A168" s="12"/>
      <c r="B168" s="201"/>
      <c r="C168" s="202"/>
      <c r="D168" s="203" t="s">
        <v>72</v>
      </c>
      <c r="E168" s="215" t="s">
        <v>163</v>
      </c>
      <c r="F168" s="215" t="s">
        <v>308</v>
      </c>
      <c r="G168" s="202"/>
      <c r="H168" s="202"/>
      <c r="I168" s="205"/>
      <c r="J168" s="216">
        <f>BK168</f>
        <v>0</v>
      </c>
      <c r="K168" s="202"/>
      <c r="L168" s="207"/>
      <c r="M168" s="208"/>
      <c r="N168" s="209"/>
      <c r="O168" s="209"/>
      <c r="P168" s="210">
        <f>SUM(P169:P188)</f>
        <v>0</v>
      </c>
      <c r="Q168" s="209"/>
      <c r="R168" s="210">
        <f>SUM(R169:R188)</f>
        <v>332.02157999999991</v>
      </c>
      <c r="S168" s="209"/>
      <c r="T168" s="211">
        <f>SUM(T169:T188)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2" t="s">
        <v>81</v>
      </c>
      <c r="AT168" s="213" t="s">
        <v>72</v>
      </c>
      <c r="AU168" s="213" t="s">
        <v>81</v>
      </c>
      <c r="AY168" s="212" t="s">
        <v>137</v>
      </c>
      <c r="BK168" s="214">
        <f>SUM(BK169:BK188)</f>
        <v>0</v>
      </c>
    </row>
    <row r="169" s="2" customFormat="1" ht="33" customHeight="1">
      <c r="A169" s="37"/>
      <c r="B169" s="38"/>
      <c r="C169" s="217" t="s">
        <v>285</v>
      </c>
      <c r="D169" s="217" t="s">
        <v>140</v>
      </c>
      <c r="E169" s="218" t="s">
        <v>511</v>
      </c>
      <c r="F169" s="219" t="s">
        <v>512</v>
      </c>
      <c r="G169" s="220" t="s">
        <v>194</v>
      </c>
      <c r="H169" s="221">
        <v>611</v>
      </c>
      <c r="I169" s="222"/>
      <c r="J169" s="223">
        <f>ROUND(I169*H169,2)</f>
        <v>0</v>
      </c>
      <c r="K169" s="219" t="s">
        <v>144</v>
      </c>
      <c r="L169" s="43"/>
      <c r="M169" s="224" t="s">
        <v>1</v>
      </c>
      <c r="N169" s="225" t="s">
        <v>38</v>
      </c>
      <c r="O169" s="90"/>
      <c r="P169" s="226">
        <f>O169*H169</f>
        <v>0</v>
      </c>
      <c r="Q169" s="226">
        <v>0.34499999999999997</v>
      </c>
      <c r="R169" s="226">
        <f>Q169*H169</f>
        <v>210.79499999999999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145</v>
      </c>
      <c r="AT169" s="228" t="s">
        <v>140</v>
      </c>
      <c r="AU169" s="228" t="s">
        <v>83</v>
      </c>
      <c r="AY169" s="16" t="s">
        <v>137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81</v>
      </c>
      <c r="BK169" s="229">
        <f>ROUND(I169*H169,2)</f>
        <v>0</v>
      </c>
      <c r="BL169" s="16" t="s">
        <v>145</v>
      </c>
      <c r="BM169" s="228" t="s">
        <v>513</v>
      </c>
    </row>
    <row r="170" s="13" customFormat="1">
      <c r="A170" s="13"/>
      <c r="B170" s="230"/>
      <c r="C170" s="231"/>
      <c r="D170" s="232" t="s">
        <v>147</v>
      </c>
      <c r="E170" s="233" t="s">
        <v>1</v>
      </c>
      <c r="F170" s="234" t="s">
        <v>514</v>
      </c>
      <c r="G170" s="231"/>
      <c r="H170" s="235">
        <v>204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147</v>
      </c>
      <c r="AU170" s="241" t="s">
        <v>83</v>
      </c>
      <c r="AV170" s="13" t="s">
        <v>83</v>
      </c>
      <c r="AW170" s="13" t="s">
        <v>30</v>
      </c>
      <c r="AX170" s="13" t="s">
        <v>73</v>
      </c>
      <c r="AY170" s="241" t="s">
        <v>137</v>
      </c>
    </row>
    <row r="171" s="13" customFormat="1">
      <c r="A171" s="13"/>
      <c r="B171" s="230"/>
      <c r="C171" s="231"/>
      <c r="D171" s="232" t="s">
        <v>147</v>
      </c>
      <c r="E171" s="233" t="s">
        <v>1</v>
      </c>
      <c r="F171" s="234" t="s">
        <v>501</v>
      </c>
      <c r="G171" s="231"/>
      <c r="H171" s="235">
        <v>240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147</v>
      </c>
      <c r="AU171" s="241" t="s">
        <v>83</v>
      </c>
      <c r="AV171" s="13" t="s">
        <v>83</v>
      </c>
      <c r="AW171" s="13" t="s">
        <v>30</v>
      </c>
      <c r="AX171" s="13" t="s">
        <v>73</v>
      </c>
      <c r="AY171" s="241" t="s">
        <v>137</v>
      </c>
    </row>
    <row r="172" s="13" customFormat="1">
      <c r="A172" s="13"/>
      <c r="B172" s="230"/>
      <c r="C172" s="231"/>
      <c r="D172" s="232" t="s">
        <v>147</v>
      </c>
      <c r="E172" s="233" t="s">
        <v>1</v>
      </c>
      <c r="F172" s="234" t="s">
        <v>502</v>
      </c>
      <c r="G172" s="231"/>
      <c r="H172" s="235">
        <v>135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147</v>
      </c>
      <c r="AU172" s="241" t="s">
        <v>83</v>
      </c>
      <c r="AV172" s="13" t="s">
        <v>83</v>
      </c>
      <c r="AW172" s="13" t="s">
        <v>30</v>
      </c>
      <c r="AX172" s="13" t="s">
        <v>73</v>
      </c>
      <c r="AY172" s="241" t="s">
        <v>137</v>
      </c>
    </row>
    <row r="173" s="13" customFormat="1">
      <c r="A173" s="13"/>
      <c r="B173" s="230"/>
      <c r="C173" s="231"/>
      <c r="D173" s="232" t="s">
        <v>147</v>
      </c>
      <c r="E173" s="233" t="s">
        <v>1</v>
      </c>
      <c r="F173" s="234" t="s">
        <v>503</v>
      </c>
      <c r="G173" s="231"/>
      <c r="H173" s="235">
        <v>32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147</v>
      </c>
      <c r="AU173" s="241" t="s">
        <v>83</v>
      </c>
      <c r="AV173" s="13" t="s">
        <v>83</v>
      </c>
      <c r="AW173" s="13" t="s">
        <v>30</v>
      </c>
      <c r="AX173" s="13" t="s">
        <v>73</v>
      </c>
      <c r="AY173" s="241" t="s">
        <v>137</v>
      </c>
    </row>
    <row r="174" s="14" customFormat="1">
      <c r="A174" s="14"/>
      <c r="B174" s="242"/>
      <c r="C174" s="243"/>
      <c r="D174" s="232" t="s">
        <v>147</v>
      </c>
      <c r="E174" s="244" t="s">
        <v>1</v>
      </c>
      <c r="F174" s="245" t="s">
        <v>149</v>
      </c>
      <c r="G174" s="243"/>
      <c r="H174" s="246">
        <v>611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147</v>
      </c>
      <c r="AU174" s="252" t="s">
        <v>83</v>
      </c>
      <c r="AV174" s="14" t="s">
        <v>145</v>
      </c>
      <c r="AW174" s="14" t="s">
        <v>30</v>
      </c>
      <c r="AX174" s="14" t="s">
        <v>81</v>
      </c>
      <c r="AY174" s="252" t="s">
        <v>137</v>
      </c>
    </row>
    <row r="175" s="2" customFormat="1" ht="55.5" customHeight="1">
      <c r="A175" s="37"/>
      <c r="B175" s="38"/>
      <c r="C175" s="217" t="s">
        <v>7</v>
      </c>
      <c r="D175" s="217" t="s">
        <v>140</v>
      </c>
      <c r="E175" s="218" t="s">
        <v>515</v>
      </c>
      <c r="F175" s="219" t="s">
        <v>516</v>
      </c>
      <c r="G175" s="220" t="s">
        <v>194</v>
      </c>
      <c r="H175" s="221">
        <v>23</v>
      </c>
      <c r="I175" s="222"/>
      <c r="J175" s="223">
        <f>ROUND(I175*H175,2)</f>
        <v>0</v>
      </c>
      <c r="K175" s="219" t="s">
        <v>144</v>
      </c>
      <c r="L175" s="43"/>
      <c r="M175" s="224" t="s">
        <v>1</v>
      </c>
      <c r="N175" s="225" t="s">
        <v>38</v>
      </c>
      <c r="O175" s="90"/>
      <c r="P175" s="226">
        <f>O175*H175</f>
        <v>0</v>
      </c>
      <c r="Q175" s="226">
        <v>0.1837</v>
      </c>
      <c r="R175" s="226">
        <f>Q175*H175</f>
        <v>4.2251000000000003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145</v>
      </c>
      <c r="AT175" s="228" t="s">
        <v>140</v>
      </c>
      <c r="AU175" s="228" t="s">
        <v>83</v>
      </c>
      <c r="AY175" s="16" t="s">
        <v>137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81</v>
      </c>
      <c r="BK175" s="229">
        <f>ROUND(I175*H175,2)</f>
        <v>0</v>
      </c>
      <c r="BL175" s="16" t="s">
        <v>145</v>
      </c>
      <c r="BM175" s="228" t="s">
        <v>517</v>
      </c>
    </row>
    <row r="176" s="2" customFormat="1" ht="16.5" customHeight="1">
      <c r="A176" s="37"/>
      <c r="B176" s="38"/>
      <c r="C176" s="256" t="s">
        <v>293</v>
      </c>
      <c r="D176" s="256" t="s">
        <v>242</v>
      </c>
      <c r="E176" s="257" t="s">
        <v>356</v>
      </c>
      <c r="F176" s="258" t="s">
        <v>357</v>
      </c>
      <c r="G176" s="259" t="s">
        <v>194</v>
      </c>
      <c r="H176" s="260">
        <v>23</v>
      </c>
      <c r="I176" s="261"/>
      <c r="J176" s="262">
        <f>ROUND(I176*H176,2)</f>
        <v>0</v>
      </c>
      <c r="K176" s="258" t="s">
        <v>144</v>
      </c>
      <c r="L176" s="263"/>
      <c r="M176" s="264" t="s">
        <v>1</v>
      </c>
      <c r="N176" s="265" t="s">
        <v>38</v>
      </c>
      <c r="O176" s="90"/>
      <c r="P176" s="226">
        <f>O176*H176</f>
        <v>0</v>
      </c>
      <c r="Q176" s="226">
        <v>0.222</v>
      </c>
      <c r="R176" s="226">
        <f>Q176*H176</f>
        <v>5.1059999999999999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176</v>
      </c>
      <c r="AT176" s="228" t="s">
        <v>242</v>
      </c>
      <c r="AU176" s="228" t="s">
        <v>83</v>
      </c>
      <c r="AY176" s="16" t="s">
        <v>137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81</v>
      </c>
      <c r="BK176" s="229">
        <f>ROUND(I176*H176,2)</f>
        <v>0</v>
      </c>
      <c r="BL176" s="16" t="s">
        <v>145</v>
      </c>
      <c r="BM176" s="228" t="s">
        <v>518</v>
      </c>
    </row>
    <row r="177" s="2" customFormat="1" ht="78" customHeight="1">
      <c r="A177" s="37"/>
      <c r="B177" s="38"/>
      <c r="C177" s="217" t="s">
        <v>299</v>
      </c>
      <c r="D177" s="217" t="s">
        <v>140</v>
      </c>
      <c r="E177" s="218" t="s">
        <v>519</v>
      </c>
      <c r="F177" s="219" t="s">
        <v>520</v>
      </c>
      <c r="G177" s="220" t="s">
        <v>194</v>
      </c>
      <c r="H177" s="221">
        <v>249</v>
      </c>
      <c r="I177" s="222"/>
      <c r="J177" s="223">
        <f>ROUND(I177*H177,2)</f>
        <v>0</v>
      </c>
      <c r="K177" s="219" t="s">
        <v>144</v>
      </c>
      <c r="L177" s="43"/>
      <c r="M177" s="224" t="s">
        <v>1</v>
      </c>
      <c r="N177" s="225" t="s">
        <v>38</v>
      </c>
      <c r="O177" s="90"/>
      <c r="P177" s="226">
        <f>O177*H177</f>
        <v>0</v>
      </c>
      <c r="Q177" s="226">
        <v>0.089219999999999994</v>
      </c>
      <c r="R177" s="226">
        <f>Q177*H177</f>
        <v>22.215779999999999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145</v>
      </c>
      <c r="AT177" s="228" t="s">
        <v>140</v>
      </c>
      <c r="AU177" s="228" t="s">
        <v>83</v>
      </c>
      <c r="AY177" s="16" t="s">
        <v>137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81</v>
      </c>
      <c r="BK177" s="229">
        <f>ROUND(I177*H177,2)</f>
        <v>0</v>
      </c>
      <c r="BL177" s="16" t="s">
        <v>145</v>
      </c>
      <c r="BM177" s="228" t="s">
        <v>521</v>
      </c>
    </row>
    <row r="178" s="13" customFormat="1">
      <c r="A178" s="13"/>
      <c r="B178" s="230"/>
      <c r="C178" s="231"/>
      <c r="D178" s="232" t="s">
        <v>147</v>
      </c>
      <c r="E178" s="233" t="s">
        <v>1</v>
      </c>
      <c r="F178" s="234" t="s">
        <v>501</v>
      </c>
      <c r="G178" s="231"/>
      <c r="H178" s="235">
        <v>240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147</v>
      </c>
      <c r="AU178" s="241" t="s">
        <v>83</v>
      </c>
      <c r="AV178" s="13" t="s">
        <v>83</v>
      </c>
      <c r="AW178" s="13" t="s">
        <v>30</v>
      </c>
      <c r="AX178" s="13" t="s">
        <v>73</v>
      </c>
      <c r="AY178" s="241" t="s">
        <v>137</v>
      </c>
    </row>
    <row r="179" s="13" customFormat="1">
      <c r="A179" s="13"/>
      <c r="B179" s="230"/>
      <c r="C179" s="231"/>
      <c r="D179" s="232" t="s">
        <v>147</v>
      </c>
      <c r="E179" s="233" t="s">
        <v>1</v>
      </c>
      <c r="F179" s="234" t="s">
        <v>522</v>
      </c>
      <c r="G179" s="231"/>
      <c r="H179" s="235">
        <v>9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147</v>
      </c>
      <c r="AU179" s="241" t="s">
        <v>83</v>
      </c>
      <c r="AV179" s="13" t="s">
        <v>83</v>
      </c>
      <c r="AW179" s="13" t="s">
        <v>30</v>
      </c>
      <c r="AX179" s="13" t="s">
        <v>73</v>
      </c>
      <c r="AY179" s="241" t="s">
        <v>137</v>
      </c>
    </row>
    <row r="180" s="14" customFormat="1">
      <c r="A180" s="14"/>
      <c r="B180" s="242"/>
      <c r="C180" s="243"/>
      <c r="D180" s="232" t="s">
        <v>147</v>
      </c>
      <c r="E180" s="244" t="s">
        <v>1</v>
      </c>
      <c r="F180" s="245" t="s">
        <v>149</v>
      </c>
      <c r="G180" s="243"/>
      <c r="H180" s="246">
        <v>249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147</v>
      </c>
      <c r="AU180" s="252" t="s">
        <v>83</v>
      </c>
      <c r="AV180" s="14" t="s">
        <v>145</v>
      </c>
      <c r="AW180" s="14" t="s">
        <v>30</v>
      </c>
      <c r="AX180" s="14" t="s">
        <v>81</v>
      </c>
      <c r="AY180" s="252" t="s">
        <v>137</v>
      </c>
    </row>
    <row r="181" s="2" customFormat="1" ht="24.15" customHeight="1">
      <c r="A181" s="37"/>
      <c r="B181" s="38"/>
      <c r="C181" s="256" t="s">
        <v>303</v>
      </c>
      <c r="D181" s="256" t="s">
        <v>242</v>
      </c>
      <c r="E181" s="257" t="s">
        <v>523</v>
      </c>
      <c r="F181" s="258" t="s">
        <v>524</v>
      </c>
      <c r="G181" s="259" t="s">
        <v>194</v>
      </c>
      <c r="H181" s="260">
        <v>13</v>
      </c>
      <c r="I181" s="261"/>
      <c r="J181" s="262">
        <f>ROUND(I181*H181,2)</f>
        <v>0</v>
      </c>
      <c r="K181" s="258" t="s">
        <v>144</v>
      </c>
      <c r="L181" s="263"/>
      <c r="M181" s="264" t="s">
        <v>1</v>
      </c>
      <c r="N181" s="265" t="s">
        <v>38</v>
      </c>
      <c r="O181" s="90"/>
      <c r="P181" s="226">
        <f>O181*H181</f>
        <v>0</v>
      </c>
      <c r="Q181" s="226">
        <v>0.13100000000000001</v>
      </c>
      <c r="R181" s="226">
        <f>Q181*H181</f>
        <v>1.7030000000000001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176</v>
      </c>
      <c r="AT181" s="228" t="s">
        <v>242</v>
      </c>
      <c r="AU181" s="228" t="s">
        <v>83</v>
      </c>
      <c r="AY181" s="16" t="s">
        <v>137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81</v>
      </c>
      <c r="BK181" s="229">
        <f>ROUND(I181*H181,2)</f>
        <v>0</v>
      </c>
      <c r="BL181" s="16" t="s">
        <v>145</v>
      </c>
      <c r="BM181" s="228" t="s">
        <v>525</v>
      </c>
    </row>
    <row r="182" s="2" customFormat="1" ht="24.15" customHeight="1">
      <c r="A182" s="37"/>
      <c r="B182" s="38"/>
      <c r="C182" s="256" t="s">
        <v>309</v>
      </c>
      <c r="D182" s="256" t="s">
        <v>242</v>
      </c>
      <c r="E182" s="257" t="s">
        <v>526</v>
      </c>
      <c r="F182" s="258" t="s">
        <v>527</v>
      </c>
      <c r="G182" s="259" t="s">
        <v>194</v>
      </c>
      <c r="H182" s="260">
        <v>236</v>
      </c>
      <c r="I182" s="261"/>
      <c r="J182" s="262">
        <f>ROUND(I182*H182,2)</f>
        <v>0</v>
      </c>
      <c r="K182" s="258" t="s">
        <v>144</v>
      </c>
      <c r="L182" s="263"/>
      <c r="M182" s="264" t="s">
        <v>1</v>
      </c>
      <c r="N182" s="265" t="s">
        <v>38</v>
      </c>
      <c r="O182" s="90"/>
      <c r="P182" s="226">
        <f>O182*H182</f>
        <v>0</v>
      </c>
      <c r="Q182" s="226">
        <v>0.113</v>
      </c>
      <c r="R182" s="226">
        <f>Q182*H182</f>
        <v>26.667999999999999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176</v>
      </c>
      <c r="AT182" s="228" t="s">
        <v>242</v>
      </c>
      <c r="AU182" s="228" t="s">
        <v>83</v>
      </c>
      <c r="AY182" s="16" t="s">
        <v>137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81</v>
      </c>
      <c r="BK182" s="229">
        <f>ROUND(I182*H182,2)</f>
        <v>0</v>
      </c>
      <c r="BL182" s="16" t="s">
        <v>145</v>
      </c>
      <c r="BM182" s="228" t="s">
        <v>528</v>
      </c>
    </row>
    <row r="183" s="2" customFormat="1" ht="78" customHeight="1">
      <c r="A183" s="37"/>
      <c r="B183" s="38"/>
      <c r="C183" s="217" t="s">
        <v>314</v>
      </c>
      <c r="D183" s="217" t="s">
        <v>140</v>
      </c>
      <c r="E183" s="218" t="s">
        <v>529</v>
      </c>
      <c r="F183" s="219" t="s">
        <v>530</v>
      </c>
      <c r="G183" s="220" t="s">
        <v>194</v>
      </c>
      <c r="H183" s="221">
        <v>135</v>
      </c>
      <c r="I183" s="222"/>
      <c r="J183" s="223">
        <f>ROUND(I183*H183,2)</f>
        <v>0</v>
      </c>
      <c r="K183" s="219" t="s">
        <v>144</v>
      </c>
      <c r="L183" s="43"/>
      <c r="M183" s="224" t="s">
        <v>1</v>
      </c>
      <c r="N183" s="225" t="s">
        <v>38</v>
      </c>
      <c r="O183" s="90"/>
      <c r="P183" s="226">
        <f>O183*H183</f>
        <v>0</v>
      </c>
      <c r="Q183" s="226">
        <v>0.11162</v>
      </c>
      <c r="R183" s="226">
        <f>Q183*H183</f>
        <v>15.0687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145</v>
      </c>
      <c r="AT183" s="228" t="s">
        <v>140</v>
      </c>
      <c r="AU183" s="228" t="s">
        <v>83</v>
      </c>
      <c r="AY183" s="16" t="s">
        <v>137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81</v>
      </c>
      <c r="BK183" s="229">
        <f>ROUND(I183*H183,2)</f>
        <v>0</v>
      </c>
      <c r="BL183" s="16" t="s">
        <v>145</v>
      </c>
      <c r="BM183" s="228" t="s">
        <v>531</v>
      </c>
    </row>
    <row r="184" s="13" customFormat="1">
      <c r="A184" s="13"/>
      <c r="B184" s="230"/>
      <c r="C184" s="231"/>
      <c r="D184" s="232" t="s">
        <v>147</v>
      </c>
      <c r="E184" s="233" t="s">
        <v>1</v>
      </c>
      <c r="F184" s="234" t="s">
        <v>502</v>
      </c>
      <c r="G184" s="231"/>
      <c r="H184" s="235">
        <v>135</v>
      </c>
      <c r="I184" s="236"/>
      <c r="J184" s="231"/>
      <c r="K184" s="231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147</v>
      </c>
      <c r="AU184" s="241" t="s">
        <v>83</v>
      </c>
      <c r="AV184" s="13" t="s">
        <v>83</v>
      </c>
      <c r="AW184" s="13" t="s">
        <v>30</v>
      </c>
      <c r="AX184" s="13" t="s">
        <v>81</v>
      </c>
      <c r="AY184" s="241" t="s">
        <v>137</v>
      </c>
    </row>
    <row r="185" s="2" customFormat="1" ht="24.15" customHeight="1">
      <c r="A185" s="37"/>
      <c r="B185" s="38"/>
      <c r="C185" s="256" t="s">
        <v>318</v>
      </c>
      <c r="D185" s="256" t="s">
        <v>242</v>
      </c>
      <c r="E185" s="257" t="s">
        <v>532</v>
      </c>
      <c r="F185" s="258" t="s">
        <v>533</v>
      </c>
      <c r="G185" s="259" t="s">
        <v>194</v>
      </c>
      <c r="H185" s="260">
        <v>121</v>
      </c>
      <c r="I185" s="261"/>
      <c r="J185" s="262">
        <f>ROUND(I185*H185,2)</f>
        <v>0</v>
      </c>
      <c r="K185" s="258" t="s">
        <v>144</v>
      </c>
      <c r="L185" s="263"/>
      <c r="M185" s="264" t="s">
        <v>1</v>
      </c>
      <c r="N185" s="265" t="s">
        <v>38</v>
      </c>
      <c r="O185" s="90"/>
      <c r="P185" s="226">
        <f>O185*H185</f>
        <v>0</v>
      </c>
      <c r="Q185" s="226">
        <v>0.152</v>
      </c>
      <c r="R185" s="226">
        <f>Q185*H185</f>
        <v>18.391999999999999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176</v>
      </c>
      <c r="AT185" s="228" t="s">
        <v>242</v>
      </c>
      <c r="AU185" s="228" t="s">
        <v>83</v>
      </c>
      <c r="AY185" s="16" t="s">
        <v>137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81</v>
      </c>
      <c r="BK185" s="229">
        <f>ROUND(I185*H185,2)</f>
        <v>0</v>
      </c>
      <c r="BL185" s="16" t="s">
        <v>145</v>
      </c>
      <c r="BM185" s="228" t="s">
        <v>534</v>
      </c>
    </row>
    <row r="186" s="2" customFormat="1" ht="24.15" customHeight="1">
      <c r="A186" s="37"/>
      <c r="B186" s="38"/>
      <c r="C186" s="256" t="s">
        <v>322</v>
      </c>
      <c r="D186" s="256" t="s">
        <v>242</v>
      </c>
      <c r="E186" s="257" t="s">
        <v>535</v>
      </c>
      <c r="F186" s="258" t="s">
        <v>536</v>
      </c>
      <c r="G186" s="259" t="s">
        <v>194</v>
      </c>
      <c r="H186" s="260">
        <v>14</v>
      </c>
      <c r="I186" s="261"/>
      <c r="J186" s="262">
        <f>ROUND(I186*H186,2)</f>
        <v>0</v>
      </c>
      <c r="K186" s="258" t="s">
        <v>144</v>
      </c>
      <c r="L186" s="263"/>
      <c r="M186" s="264" t="s">
        <v>1</v>
      </c>
      <c r="N186" s="265" t="s">
        <v>38</v>
      </c>
      <c r="O186" s="90"/>
      <c r="P186" s="226">
        <f>O186*H186</f>
        <v>0</v>
      </c>
      <c r="Q186" s="226">
        <v>0.17499999999999999</v>
      </c>
      <c r="R186" s="226">
        <f>Q186*H186</f>
        <v>2.4499999999999997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176</v>
      </c>
      <c r="AT186" s="228" t="s">
        <v>242</v>
      </c>
      <c r="AU186" s="228" t="s">
        <v>83</v>
      </c>
      <c r="AY186" s="16" t="s">
        <v>137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81</v>
      </c>
      <c r="BK186" s="229">
        <f>ROUND(I186*H186,2)</f>
        <v>0</v>
      </c>
      <c r="BL186" s="16" t="s">
        <v>145</v>
      </c>
      <c r="BM186" s="228" t="s">
        <v>537</v>
      </c>
    </row>
    <row r="187" s="2" customFormat="1" ht="76.35" customHeight="1">
      <c r="A187" s="37"/>
      <c r="B187" s="38"/>
      <c r="C187" s="217" t="s">
        <v>326</v>
      </c>
      <c r="D187" s="217" t="s">
        <v>140</v>
      </c>
      <c r="E187" s="218" t="s">
        <v>538</v>
      </c>
      <c r="F187" s="219" t="s">
        <v>539</v>
      </c>
      <c r="G187" s="220" t="s">
        <v>194</v>
      </c>
      <c r="H187" s="221">
        <v>102</v>
      </c>
      <c r="I187" s="222"/>
      <c r="J187" s="223">
        <f>ROUND(I187*H187,2)</f>
        <v>0</v>
      </c>
      <c r="K187" s="219" t="s">
        <v>540</v>
      </c>
      <c r="L187" s="43"/>
      <c r="M187" s="224" t="s">
        <v>1</v>
      </c>
      <c r="N187" s="225" t="s">
        <v>38</v>
      </c>
      <c r="O187" s="90"/>
      <c r="P187" s="226">
        <f>O187*H187</f>
        <v>0</v>
      </c>
      <c r="Q187" s="226">
        <v>0.098000000000000004</v>
      </c>
      <c r="R187" s="226">
        <f>Q187*H187</f>
        <v>9.9960000000000004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145</v>
      </c>
      <c r="AT187" s="228" t="s">
        <v>140</v>
      </c>
      <c r="AU187" s="228" t="s">
        <v>83</v>
      </c>
      <c r="AY187" s="16" t="s">
        <v>137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81</v>
      </c>
      <c r="BK187" s="229">
        <f>ROUND(I187*H187,2)</f>
        <v>0</v>
      </c>
      <c r="BL187" s="16" t="s">
        <v>145</v>
      </c>
      <c r="BM187" s="228" t="s">
        <v>541</v>
      </c>
    </row>
    <row r="188" s="2" customFormat="1" ht="16.5" customHeight="1">
      <c r="A188" s="37"/>
      <c r="B188" s="38"/>
      <c r="C188" s="256" t="s">
        <v>330</v>
      </c>
      <c r="D188" s="256" t="s">
        <v>242</v>
      </c>
      <c r="E188" s="257" t="s">
        <v>542</v>
      </c>
      <c r="F188" s="258" t="s">
        <v>543</v>
      </c>
      <c r="G188" s="259" t="s">
        <v>194</v>
      </c>
      <c r="H188" s="260">
        <v>102</v>
      </c>
      <c r="I188" s="261"/>
      <c r="J188" s="262">
        <f>ROUND(I188*H188,2)</f>
        <v>0</v>
      </c>
      <c r="K188" s="258" t="s">
        <v>1</v>
      </c>
      <c r="L188" s="263"/>
      <c r="M188" s="264" t="s">
        <v>1</v>
      </c>
      <c r="N188" s="265" t="s">
        <v>38</v>
      </c>
      <c r="O188" s="90"/>
      <c r="P188" s="226">
        <f>O188*H188</f>
        <v>0</v>
      </c>
      <c r="Q188" s="226">
        <v>0.151</v>
      </c>
      <c r="R188" s="226">
        <f>Q188*H188</f>
        <v>15.401999999999999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176</v>
      </c>
      <c r="AT188" s="228" t="s">
        <v>242</v>
      </c>
      <c r="AU188" s="228" t="s">
        <v>83</v>
      </c>
      <c r="AY188" s="16" t="s">
        <v>137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81</v>
      </c>
      <c r="BK188" s="229">
        <f>ROUND(I188*H188,2)</f>
        <v>0</v>
      </c>
      <c r="BL188" s="16" t="s">
        <v>145</v>
      </c>
      <c r="BM188" s="228" t="s">
        <v>544</v>
      </c>
    </row>
    <row r="189" s="12" customFormat="1" ht="22.8" customHeight="1">
      <c r="A189" s="12"/>
      <c r="B189" s="201"/>
      <c r="C189" s="202"/>
      <c r="D189" s="203" t="s">
        <v>72</v>
      </c>
      <c r="E189" s="215" t="s">
        <v>226</v>
      </c>
      <c r="F189" s="215" t="s">
        <v>350</v>
      </c>
      <c r="G189" s="202"/>
      <c r="H189" s="202"/>
      <c r="I189" s="205"/>
      <c r="J189" s="216">
        <f>BK189</f>
        <v>0</v>
      </c>
      <c r="K189" s="202"/>
      <c r="L189" s="207"/>
      <c r="M189" s="208"/>
      <c r="N189" s="209"/>
      <c r="O189" s="209"/>
      <c r="P189" s="210">
        <f>SUM(P190:P195)</f>
        <v>0</v>
      </c>
      <c r="Q189" s="209"/>
      <c r="R189" s="210">
        <f>SUM(R190:R195)</f>
        <v>92.048920000000024</v>
      </c>
      <c r="S189" s="209"/>
      <c r="T189" s="211">
        <f>SUM(T190:T195)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2" t="s">
        <v>81</v>
      </c>
      <c r="AT189" s="213" t="s">
        <v>72</v>
      </c>
      <c r="AU189" s="213" t="s">
        <v>81</v>
      </c>
      <c r="AY189" s="212" t="s">
        <v>137</v>
      </c>
      <c r="BK189" s="214">
        <f>SUM(BK190:BK195)</f>
        <v>0</v>
      </c>
    </row>
    <row r="190" s="2" customFormat="1" ht="49.05" customHeight="1">
      <c r="A190" s="37"/>
      <c r="B190" s="38"/>
      <c r="C190" s="217" t="s">
        <v>334</v>
      </c>
      <c r="D190" s="217" t="s">
        <v>140</v>
      </c>
      <c r="E190" s="218" t="s">
        <v>545</v>
      </c>
      <c r="F190" s="219" t="s">
        <v>546</v>
      </c>
      <c r="G190" s="220" t="s">
        <v>207</v>
      </c>
      <c r="H190" s="221">
        <v>74</v>
      </c>
      <c r="I190" s="222"/>
      <c r="J190" s="223">
        <f>ROUND(I190*H190,2)</f>
        <v>0</v>
      </c>
      <c r="K190" s="219" t="s">
        <v>144</v>
      </c>
      <c r="L190" s="43"/>
      <c r="M190" s="224" t="s">
        <v>1</v>
      </c>
      <c r="N190" s="225" t="s">
        <v>38</v>
      </c>
      <c r="O190" s="90"/>
      <c r="P190" s="226">
        <f>O190*H190</f>
        <v>0</v>
      </c>
      <c r="Q190" s="226">
        <v>0.16850000000000001</v>
      </c>
      <c r="R190" s="226">
        <f>Q190*H190</f>
        <v>12.469000000000001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145</v>
      </c>
      <c r="AT190" s="228" t="s">
        <v>140</v>
      </c>
      <c r="AU190" s="228" t="s">
        <v>83</v>
      </c>
      <c r="AY190" s="16" t="s">
        <v>137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81</v>
      </c>
      <c r="BK190" s="229">
        <f>ROUND(I190*H190,2)</f>
        <v>0</v>
      </c>
      <c r="BL190" s="16" t="s">
        <v>145</v>
      </c>
      <c r="BM190" s="228" t="s">
        <v>547</v>
      </c>
    </row>
    <row r="191" s="2" customFormat="1" ht="16.5" customHeight="1">
      <c r="A191" s="37"/>
      <c r="B191" s="38"/>
      <c r="C191" s="256" t="s">
        <v>338</v>
      </c>
      <c r="D191" s="256" t="s">
        <v>242</v>
      </c>
      <c r="E191" s="257" t="s">
        <v>548</v>
      </c>
      <c r="F191" s="258" t="s">
        <v>549</v>
      </c>
      <c r="G191" s="259" t="s">
        <v>207</v>
      </c>
      <c r="H191" s="260">
        <v>74</v>
      </c>
      <c r="I191" s="261"/>
      <c r="J191" s="262">
        <f>ROUND(I191*H191,2)</f>
        <v>0</v>
      </c>
      <c r="K191" s="258" t="s">
        <v>144</v>
      </c>
      <c r="L191" s="263"/>
      <c r="M191" s="264" t="s">
        <v>1</v>
      </c>
      <c r="N191" s="265" t="s">
        <v>38</v>
      </c>
      <c r="O191" s="90"/>
      <c r="P191" s="226">
        <f>O191*H191</f>
        <v>0</v>
      </c>
      <c r="Q191" s="226">
        <v>0.080000000000000002</v>
      </c>
      <c r="R191" s="226">
        <f>Q191*H191</f>
        <v>5.9199999999999999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176</v>
      </c>
      <c r="AT191" s="228" t="s">
        <v>242</v>
      </c>
      <c r="AU191" s="228" t="s">
        <v>83</v>
      </c>
      <c r="AY191" s="16" t="s">
        <v>137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81</v>
      </c>
      <c r="BK191" s="229">
        <f>ROUND(I191*H191,2)</f>
        <v>0</v>
      </c>
      <c r="BL191" s="16" t="s">
        <v>145</v>
      </c>
      <c r="BM191" s="228" t="s">
        <v>550</v>
      </c>
    </row>
    <row r="192" s="2" customFormat="1" ht="49.05" customHeight="1">
      <c r="A192" s="37"/>
      <c r="B192" s="38"/>
      <c r="C192" s="217" t="s">
        <v>342</v>
      </c>
      <c r="D192" s="217" t="s">
        <v>140</v>
      </c>
      <c r="E192" s="218" t="s">
        <v>361</v>
      </c>
      <c r="F192" s="219" t="s">
        <v>362</v>
      </c>
      <c r="G192" s="220" t="s">
        <v>207</v>
      </c>
      <c r="H192" s="221">
        <v>127</v>
      </c>
      <c r="I192" s="222"/>
      <c r="J192" s="223">
        <f>ROUND(I192*H192,2)</f>
        <v>0</v>
      </c>
      <c r="K192" s="219" t="s">
        <v>144</v>
      </c>
      <c r="L192" s="43"/>
      <c r="M192" s="224" t="s">
        <v>1</v>
      </c>
      <c r="N192" s="225" t="s">
        <v>38</v>
      </c>
      <c r="O192" s="90"/>
      <c r="P192" s="226">
        <f>O192*H192</f>
        <v>0</v>
      </c>
      <c r="Q192" s="226">
        <v>0.15256</v>
      </c>
      <c r="R192" s="226">
        <f>Q192*H192</f>
        <v>19.375119999999999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145</v>
      </c>
      <c r="AT192" s="228" t="s">
        <v>140</v>
      </c>
      <c r="AU192" s="228" t="s">
        <v>83</v>
      </c>
      <c r="AY192" s="16" t="s">
        <v>137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81</v>
      </c>
      <c r="BK192" s="229">
        <f>ROUND(I192*H192,2)</f>
        <v>0</v>
      </c>
      <c r="BL192" s="16" t="s">
        <v>145</v>
      </c>
      <c r="BM192" s="228" t="s">
        <v>551</v>
      </c>
    </row>
    <row r="193" s="2" customFormat="1" ht="16.5" customHeight="1">
      <c r="A193" s="37"/>
      <c r="B193" s="38"/>
      <c r="C193" s="256" t="s">
        <v>346</v>
      </c>
      <c r="D193" s="256" t="s">
        <v>242</v>
      </c>
      <c r="E193" s="257" t="s">
        <v>365</v>
      </c>
      <c r="F193" s="258" t="s">
        <v>366</v>
      </c>
      <c r="G193" s="259" t="s">
        <v>207</v>
      </c>
      <c r="H193" s="260">
        <v>127</v>
      </c>
      <c r="I193" s="261"/>
      <c r="J193" s="262">
        <f>ROUND(I193*H193,2)</f>
        <v>0</v>
      </c>
      <c r="K193" s="258" t="s">
        <v>1</v>
      </c>
      <c r="L193" s="263"/>
      <c r="M193" s="264" t="s">
        <v>1</v>
      </c>
      <c r="N193" s="265" t="s">
        <v>38</v>
      </c>
      <c r="O193" s="90"/>
      <c r="P193" s="226">
        <f>O193*H193</f>
        <v>0</v>
      </c>
      <c r="Q193" s="226">
        <v>0.20000000000000001</v>
      </c>
      <c r="R193" s="226">
        <f>Q193*H193</f>
        <v>25.400000000000002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176</v>
      </c>
      <c r="AT193" s="228" t="s">
        <v>242</v>
      </c>
      <c r="AU193" s="228" t="s">
        <v>83</v>
      </c>
      <c r="AY193" s="16" t="s">
        <v>137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81</v>
      </c>
      <c r="BK193" s="229">
        <f>ROUND(I193*H193,2)</f>
        <v>0</v>
      </c>
      <c r="BL193" s="16" t="s">
        <v>145</v>
      </c>
      <c r="BM193" s="228" t="s">
        <v>552</v>
      </c>
    </row>
    <row r="194" s="2" customFormat="1" ht="44.25" customHeight="1">
      <c r="A194" s="37"/>
      <c r="B194" s="38"/>
      <c r="C194" s="217" t="s">
        <v>351</v>
      </c>
      <c r="D194" s="217" t="s">
        <v>140</v>
      </c>
      <c r="E194" s="218" t="s">
        <v>553</v>
      </c>
      <c r="F194" s="219" t="s">
        <v>554</v>
      </c>
      <c r="G194" s="220" t="s">
        <v>207</v>
      </c>
      <c r="H194" s="221">
        <v>224</v>
      </c>
      <c r="I194" s="222"/>
      <c r="J194" s="223">
        <f>ROUND(I194*H194,2)</f>
        <v>0</v>
      </c>
      <c r="K194" s="219" t="s">
        <v>144</v>
      </c>
      <c r="L194" s="43"/>
      <c r="M194" s="224" t="s">
        <v>1</v>
      </c>
      <c r="N194" s="225" t="s">
        <v>38</v>
      </c>
      <c r="O194" s="90"/>
      <c r="P194" s="226">
        <f>O194*H194</f>
        <v>0</v>
      </c>
      <c r="Q194" s="226">
        <v>0.10095</v>
      </c>
      <c r="R194" s="226">
        <f>Q194*H194</f>
        <v>22.6128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145</v>
      </c>
      <c r="AT194" s="228" t="s">
        <v>140</v>
      </c>
      <c r="AU194" s="228" t="s">
        <v>83</v>
      </c>
      <c r="AY194" s="16" t="s">
        <v>137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81</v>
      </c>
      <c r="BK194" s="229">
        <f>ROUND(I194*H194,2)</f>
        <v>0</v>
      </c>
      <c r="BL194" s="16" t="s">
        <v>145</v>
      </c>
      <c r="BM194" s="228" t="s">
        <v>555</v>
      </c>
    </row>
    <row r="195" s="2" customFormat="1" ht="16.5" customHeight="1">
      <c r="A195" s="37"/>
      <c r="B195" s="38"/>
      <c r="C195" s="256" t="s">
        <v>355</v>
      </c>
      <c r="D195" s="256" t="s">
        <v>242</v>
      </c>
      <c r="E195" s="257" t="s">
        <v>556</v>
      </c>
      <c r="F195" s="258" t="s">
        <v>557</v>
      </c>
      <c r="G195" s="259" t="s">
        <v>207</v>
      </c>
      <c r="H195" s="260">
        <v>224</v>
      </c>
      <c r="I195" s="261"/>
      <c r="J195" s="262">
        <f>ROUND(I195*H195,2)</f>
        <v>0</v>
      </c>
      <c r="K195" s="258" t="s">
        <v>144</v>
      </c>
      <c r="L195" s="263"/>
      <c r="M195" s="264" t="s">
        <v>1</v>
      </c>
      <c r="N195" s="265" t="s">
        <v>38</v>
      </c>
      <c r="O195" s="90"/>
      <c r="P195" s="226">
        <f>O195*H195</f>
        <v>0</v>
      </c>
      <c r="Q195" s="226">
        <v>0.028000000000000001</v>
      </c>
      <c r="R195" s="226">
        <f>Q195*H195</f>
        <v>6.2720000000000002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176</v>
      </c>
      <c r="AT195" s="228" t="s">
        <v>242</v>
      </c>
      <c r="AU195" s="228" t="s">
        <v>83</v>
      </c>
      <c r="AY195" s="16" t="s">
        <v>137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81</v>
      </c>
      <c r="BK195" s="229">
        <f>ROUND(I195*H195,2)</f>
        <v>0</v>
      </c>
      <c r="BL195" s="16" t="s">
        <v>145</v>
      </c>
      <c r="BM195" s="228" t="s">
        <v>558</v>
      </c>
    </row>
    <row r="196" s="12" customFormat="1" ht="22.8" customHeight="1">
      <c r="A196" s="12"/>
      <c r="B196" s="201"/>
      <c r="C196" s="202"/>
      <c r="D196" s="203" t="s">
        <v>72</v>
      </c>
      <c r="E196" s="215" t="s">
        <v>368</v>
      </c>
      <c r="F196" s="215" t="s">
        <v>369</v>
      </c>
      <c r="G196" s="202"/>
      <c r="H196" s="202"/>
      <c r="I196" s="205"/>
      <c r="J196" s="216">
        <f>BK196</f>
        <v>0</v>
      </c>
      <c r="K196" s="202"/>
      <c r="L196" s="207"/>
      <c r="M196" s="208"/>
      <c r="N196" s="209"/>
      <c r="O196" s="209"/>
      <c r="P196" s="210">
        <f>SUM(P197:P204)</f>
        <v>0</v>
      </c>
      <c r="Q196" s="209"/>
      <c r="R196" s="210">
        <f>SUM(R197:R204)</f>
        <v>0</v>
      </c>
      <c r="S196" s="209"/>
      <c r="T196" s="211">
        <f>SUM(T197:T204)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2" t="s">
        <v>81</v>
      </c>
      <c r="AT196" s="213" t="s">
        <v>72</v>
      </c>
      <c r="AU196" s="213" t="s">
        <v>81</v>
      </c>
      <c r="AY196" s="212" t="s">
        <v>137</v>
      </c>
      <c r="BK196" s="214">
        <f>SUM(BK197:BK204)</f>
        <v>0</v>
      </c>
    </row>
    <row r="197" s="2" customFormat="1" ht="37.8" customHeight="1">
      <c r="A197" s="37"/>
      <c r="B197" s="38"/>
      <c r="C197" s="217" t="s">
        <v>360</v>
      </c>
      <c r="D197" s="217" t="s">
        <v>140</v>
      </c>
      <c r="E197" s="218" t="s">
        <v>371</v>
      </c>
      <c r="F197" s="219" t="s">
        <v>372</v>
      </c>
      <c r="G197" s="220" t="s">
        <v>245</v>
      </c>
      <c r="H197" s="221">
        <v>202.88</v>
      </c>
      <c r="I197" s="222"/>
      <c r="J197" s="223">
        <f>ROUND(I197*H197,2)</f>
        <v>0</v>
      </c>
      <c r="K197" s="219" t="s">
        <v>1</v>
      </c>
      <c r="L197" s="43"/>
      <c r="M197" s="224" t="s">
        <v>1</v>
      </c>
      <c r="N197" s="225" t="s">
        <v>38</v>
      </c>
      <c r="O197" s="90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145</v>
      </c>
      <c r="AT197" s="228" t="s">
        <v>140</v>
      </c>
      <c r="AU197" s="228" t="s">
        <v>83</v>
      </c>
      <c r="AY197" s="16" t="s">
        <v>137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81</v>
      </c>
      <c r="BK197" s="229">
        <f>ROUND(I197*H197,2)</f>
        <v>0</v>
      </c>
      <c r="BL197" s="16" t="s">
        <v>145</v>
      </c>
      <c r="BM197" s="228" t="s">
        <v>559</v>
      </c>
    </row>
    <row r="198" s="13" customFormat="1">
      <c r="A198" s="13"/>
      <c r="B198" s="230"/>
      <c r="C198" s="231"/>
      <c r="D198" s="232" t="s">
        <v>147</v>
      </c>
      <c r="E198" s="233" t="s">
        <v>1</v>
      </c>
      <c r="F198" s="234" t="s">
        <v>560</v>
      </c>
      <c r="G198" s="231"/>
      <c r="H198" s="235">
        <v>63.020000000000003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147</v>
      </c>
      <c r="AU198" s="241" t="s">
        <v>83</v>
      </c>
      <c r="AV198" s="13" t="s">
        <v>83</v>
      </c>
      <c r="AW198" s="13" t="s">
        <v>30</v>
      </c>
      <c r="AX198" s="13" t="s">
        <v>73</v>
      </c>
      <c r="AY198" s="241" t="s">
        <v>137</v>
      </c>
    </row>
    <row r="199" s="13" customFormat="1">
      <c r="A199" s="13"/>
      <c r="B199" s="230"/>
      <c r="C199" s="231"/>
      <c r="D199" s="232" t="s">
        <v>147</v>
      </c>
      <c r="E199" s="233" t="s">
        <v>1</v>
      </c>
      <c r="F199" s="234" t="s">
        <v>561</v>
      </c>
      <c r="G199" s="231"/>
      <c r="H199" s="235">
        <v>139.86000000000001</v>
      </c>
      <c r="I199" s="236"/>
      <c r="J199" s="231"/>
      <c r="K199" s="231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147</v>
      </c>
      <c r="AU199" s="241" t="s">
        <v>83</v>
      </c>
      <c r="AV199" s="13" t="s">
        <v>83</v>
      </c>
      <c r="AW199" s="13" t="s">
        <v>30</v>
      </c>
      <c r="AX199" s="13" t="s">
        <v>73</v>
      </c>
      <c r="AY199" s="241" t="s">
        <v>137</v>
      </c>
    </row>
    <row r="200" s="14" customFormat="1">
      <c r="A200" s="14"/>
      <c r="B200" s="242"/>
      <c r="C200" s="243"/>
      <c r="D200" s="232" t="s">
        <v>147</v>
      </c>
      <c r="E200" s="244" t="s">
        <v>1</v>
      </c>
      <c r="F200" s="245" t="s">
        <v>149</v>
      </c>
      <c r="G200" s="243"/>
      <c r="H200" s="246">
        <v>202.88000000000002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147</v>
      </c>
      <c r="AU200" s="252" t="s">
        <v>83</v>
      </c>
      <c r="AV200" s="14" t="s">
        <v>145</v>
      </c>
      <c r="AW200" s="14" t="s">
        <v>30</v>
      </c>
      <c r="AX200" s="14" t="s">
        <v>81</v>
      </c>
      <c r="AY200" s="252" t="s">
        <v>137</v>
      </c>
    </row>
    <row r="201" s="2" customFormat="1" ht="37.8" customHeight="1">
      <c r="A201" s="37"/>
      <c r="B201" s="38"/>
      <c r="C201" s="217" t="s">
        <v>364</v>
      </c>
      <c r="D201" s="217" t="s">
        <v>140</v>
      </c>
      <c r="E201" s="218" t="s">
        <v>377</v>
      </c>
      <c r="F201" s="219" t="s">
        <v>378</v>
      </c>
      <c r="G201" s="220" t="s">
        <v>245</v>
      </c>
      <c r="H201" s="221">
        <v>77.019999999999996</v>
      </c>
      <c r="I201" s="222"/>
      <c r="J201" s="223">
        <f>ROUND(I201*H201,2)</f>
        <v>0</v>
      </c>
      <c r="K201" s="219" t="s">
        <v>1</v>
      </c>
      <c r="L201" s="43"/>
      <c r="M201" s="224" t="s">
        <v>1</v>
      </c>
      <c r="N201" s="225" t="s">
        <v>38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145</v>
      </c>
      <c r="AT201" s="228" t="s">
        <v>140</v>
      </c>
      <c r="AU201" s="228" t="s">
        <v>83</v>
      </c>
      <c r="AY201" s="16" t="s">
        <v>137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81</v>
      </c>
      <c r="BK201" s="229">
        <f>ROUND(I201*H201,2)</f>
        <v>0</v>
      </c>
      <c r="BL201" s="16" t="s">
        <v>145</v>
      </c>
      <c r="BM201" s="228" t="s">
        <v>562</v>
      </c>
    </row>
    <row r="202" s="13" customFormat="1">
      <c r="A202" s="13"/>
      <c r="B202" s="230"/>
      <c r="C202" s="231"/>
      <c r="D202" s="232" t="s">
        <v>147</v>
      </c>
      <c r="E202" s="233" t="s">
        <v>1</v>
      </c>
      <c r="F202" s="234" t="s">
        <v>563</v>
      </c>
      <c r="G202" s="231"/>
      <c r="H202" s="235">
        <v>77.019999999999996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147</v>
      </c>
      <c r="AU202" s="241" t="s">
        <v>83</v>
      </c>
      <c r="AV202" s="13" t="s">
        <v>83</v>
      </c>
      <c r="AW202" s="13" t="s">
        <v>30</v>
      </c>
      <c r="AX202" s="13" t="s">
        <v>81</v>
      </c>
      <c r="AY202" s="241" t="s">
        <v>137</v>
      </c>
    </row>
    <row r="203" s="2" customFormat="1" ht="44.25" customHeight="1">
      <c r="A203" s="37"/>
      <c r="B203" s="38"/>
      <c r="C203" s="217" t="s">
        <v>370</v>
      </c>
      <c r="D203" s="217" t="s">
        <v>140</v>
      </c>
      <c r="E203" s="218" t="s">
        <v>382</v>
      </c>
      <c r="F203" s="219" t="s">
        <v>254</v>
      </c>
      <c r="G203" s="220" t="s">
        <v>245</v>
      </c>
      <c r="H203" s="221">
        <v>139.86000000000001</v>
      </c>
      <c r="I203" s="222"/>
      <c r="J203" s="223">
        <f>ROUND(I203*H203,2)</f>
        <v>0</v>
      </c>
      <c r="K203" s="219" t="s">
        <v>144</v>
      </c>
      <c r="L203" s="43"/>
      <c r="M203" s="224" t="s">
        <v>1</v>
      </c>
      <c r="N203" s="225" t="s">
        <v>38</v>
      </c>
      <c r="O203" s="90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145</v>
      </c>
      <c r="AT203" s="228" t="s">
        <v>140</v>
      </c>
      <c r="AU203" s="228" t="s">
        <v>83</v>
      </c>
      <c r="AY203" s="16" t="s">
        <v>137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81</v>
      </c>
      <c r="BK203" s="229">
        <f>ROUND(I203*H203,2)</f>
        <v>0</v>
      </c>
      <c r="BL203" s="16" t="s">
        <v>145</v>
      </c>
      <c r="BM203" s="228" t="s">
        <v>564</v>
      </c>
    </row>
    <row r="204" s="2" customFormat="1" ht="44.25" customHeight="1">
      <c r="A204" s="37"/>
      <c r="B204" s="38"/>
      <c r="C204" s="217" t="s">
        <v>376</v>
      </c>
      <c r="D204" s="217" t="s">
        <v>140</v>
      </c>
      <c r="E204" s="218" t="s">
        <v>385</v>
      </c>
      <c r="F204" s="219" t="s">
        <v>386</v>
      </c>
      <c r="G204" s="220" t="s">
        <v>245</v>
      </c>
      <c r="H204" s="221">
        <v>77.019999999999996</v>
      </c>
      <c r="I204" s="222"/>
      <c r="J204" s="223">
        <f>ROUND(I204*H204,2)</f>
        <v>0</v>
      </c>
      <c r="K204" s="219" t="s">
        <v>144</v>
      </c>
      <c r="L204" s="43"/>
      <c r="M204" s="224" t="s">
        <v>1</v>
      </c>
      <c r="N204" s="225" t="s">
        <v>38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145</v>
      </c>
      <c r="AT204" s="228" t="s">
        <v>140</v>
      </c>
      <c r="AU204" s="228" t="s">
        <v>83</v>
      </c>
      <c r="AY204" s="16" t="s">
        <v>137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81</v>
      </c>
      <c r="BK204" s="229">
        <f>ROUND(I204*H204,2)</f>
        <v>0</v>
      </c>
      <c r="BL204" s="16" t="s">
        <v>145</v>
      </c>
      <c r="BM204" s="228" t="s">
        <v>565</v>
      </c>
    </row>
    <row r="205" s="12" customFormat="1" ht="22.8" customHeight="1">
      <c r="A205" s="12"/>
      <c r="B205" s="201"/>
      <c r="C205" s="202"/>
      <c r="D205" s="203" t="s">
        <v>72</v>
      </c>
      <c r="E205" s="215" t="s">
        <v>388</v>
      </c>
      <c r="F205" s="215" t="s">
        <v>389</v>
      </c>
      <c r="G205" s="202"/>
      <c r="H205" s="202"/>
      <c r="I205" s="205"/>
      <c r="J205" s="216">
        <f>BK205</f>
        <v>0</v>
      </c>
      <c r="K205" s="202"/>
      <c r="L205" s="207"/>
      <c r="M205" s="208"/>
      <c r="N205" s="209"/>
      <c r="O205" s="209"/>
      <c r="P205" s="210">
        <f>P206</f>
        <v>0</v>
      </c>
      <c r="Q205" s="209"/>
      <c r="R205" s="210">
        <f>R206</f>
        <v>0</v>
      </c>
      <c r="S205" s="209"/>
      <c r="T205" s="211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2" t="s">
        <v>81</v>
      </c>
      <c r="AT205" s="213" t="s">
        <v>72</v>
      </c>
      <c r="AU205" s="213" t="s">
        <v>81</v>
      </c>
      <c r="AY205" s="212" t="s">
        <v>137</v>
      </c>
      <c r="BK205" s="214">
        <f>BK206</f>
        <v>0</v>
      </c>
    </row>
    <row r="206" s="2" customFormat="1" ht="37.8" customHeight="1">
      <c r="A206" s="37"/>
      <c r="B206" s="38"/>
      <c r="C206" s="217" t="s">
        <v>381</v>
      </c>
      <c r="D206" s="217" t="s">
        <v>140</v>
      </c>
      <c r="E206" s="218" t="s">
        <v>566</v>
      </c>
      <c r="F206" s="219" t="s">
        <v>567</v>
      </c>
      <c r="G206" s="220" t="s">
        <v>245</v>
      </c>
      <c r="H206" s="221">
        <v>558.72199999999998</v>
      </c>
      <c r="I206" s="222"/>
      <c r="J206" s="223">
        <f>ROUND(I206*H206,2)</f>
        <v>0</v>
      </c>
      <c r="K206" s="219" t="s">
        <v>144</v>
      </c>
      <c r="L206" s="43"/>
      <c r="M206" s="266" t="s">
        <v>1</v>
      </c>
      <c r="N206" s="267" t="s">
        <v>38</v>
      </c>
      <c r="O206" s="268"/>
      <c r="P206" s="269">
        <f>O206*H206</f>
        <v>0</v>
      </c>
      <c r="Q206" s="269">
        <v>0</v>
      </c>
      <c r="R206" s="269">
        <f>Q206*H206</f>
        <v>0</v>
      </c>
      <c r="S206" s="269">
        <v>0</v>
      </c>
      <c r="T206" s="270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145</v>
      </c>
      <c r="AT206" s="228" t="s">
        <v>140</v>
      </c>
      <c r="AU206" s="228" t="s">
        <v>83</v>
      </c>
      <c r="AY206" s="16" t="s">
        <v>137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81</v>
      </c>
      <c r="BK206" s="229">
        <f>ROUND(I206*H206,2)</f>
        <v>0</v>
      </c>
      <c r="BL206" s="16" t="s">
        <v>145</v>
      </c>
      <c r="BM206" s="228" t="s">
        <v>568</v>
      </c>
    </row>
    <row r="207" s="2" customFormat="1" ht="6.96" customHeight="1">
      <c r="A207" s="37"/>
      <c r="B207" s="65"/>
      <c r="C207" s="66"/>
      <c r="D207" s="66"/>
      <c r="E207" s="66"/>
      <c r="F207" s="66"/>
      <c r="G207" s="66"/>
      <c r="H207" s="66"/>
      <c r="I207" s="66"/>
      <c r="J207" s="66"/>
      <c r="K207" s="66"/>
      <c r="L207" s="43"/>
      <c r="M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</row>
  </sheetData>
  <sheetProtection sheet="1" autoFilter="0" formatColumns="0" formatRows="0" objects="1" scenarios="1" spinCount="100000" saltValue="0bTzT7lf9m1ygqVUkWPAkW0s0w4vS8c+/abdoP5d2ZOsJNy+RWBnNkDdk31dZxwwfU7rzkXxV7nlLC5wEq3a9Q==" hashValue="izwTJW7kjp3Y4rBp2jCLn2JljbZYcCwvaaKdbBddKk/JpusmK3XutQk3rsVLEyjE2Titeocfr9EArAoJeIoh2Q==" algorithmName="SHA-512" password="CC35"/>
  <autoFilter ref="C121:K20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110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Horní Bříza, stavební úpravy křižovatky silnic III/1804 a III/1806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569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9. 11. 2025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ROUND((SUM(BE124:BE228)),  2)</f>
        <v>0</v>
      </c>
      <c r="G33" s="37"/>
      <c r="H33" s="37"/>
      <c r="I33" s="154">
        <v>0.20999999999999999</v>
      </c>
      <c r="J33" s="153">
        <f>ROUND(((SUM(BE124:BE228))*I33),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ROUND((SUM(BF124:BF228)),  2)</f>
        <v>0</v>
      </c>
      <c r="G34" s="37"/>
      <c r="H34" s="37"/>
      <c r="I34" s="154">
        <v>0.12</v>
      </c>
      <c r="J34" s="153">
        <f>ROUND(((SUM(BF124:BF228))*I34),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ROUND((SUM(BG124:BG228)),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ROUND((SUM(BH124:BH228)),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ROUND((SUM(BI124:BI228)),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Horní Bříza, stavební úpravy křižovatky silnic III/1804 a III/1806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SO130.1 - Komunikace SÚSPK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9. 11. 2025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114</v>
      </c>
      <c r="D94" s="175"/>
      <c r="E94" s="175"/>
      <c r="F94" s="175"/>
      <c r="G94" s="175"/>
      <c r="H94" s="175"/>
      <c r="I94" s="175"/>
      <c r="J94" s="176" t="s">
        <v>115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116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117</v>
      </c>
    </row>
    <row r="97" s="9" customFormat="1" ht="24.96" customHeight="1">
      <c r="A97" s="9"/>
      <c r="B97" s="178"/>
      <c r="C97" s="179"/>
      <c r="D97" s="180" t="s">
        <v>181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182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183</v>
      </c>
      <c r="E99" s="187"/>
      <c r="F99" s="187"/>
      <c r="G99" s="187"/>
      <c r="H99" s="187"/>
      <c r="I99" s="187"/>
      <c r="J99" s="188">
        <f>J166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184</v>
      </c>
      <c r="E100" s="187"/>
      <c r="F100" s="187"/>
      <c r="G100" s="187"/>
      <c r="H100" s="187"/>
      <c r="I100" s="187"/>
      <c r="J100" s="188">
        <f>J172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185</v>
      </c>
      <c r="E101" s="187"/>
      <c r="F101" s="187"/>
      <c r="G101" s="187"/>
      <c r="H101" s="187"/>
      <c r="I101" s="187"/>
      <c r="J101" s="188">
        <f>J175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186</v>
      </c>
      <c r="E102" s="187"/>
      <c r="F102" s="187"/>
      <c r="G102" s="187"/>
      <c r="H102" s="187"/>
      <c r="I102" s="187"/>
      <c r="J102" s="188">
        <f>J198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187</v>
      </c>
      <c r="E103" s="187"/>
      <c r="F103" s="187"/>
      <c r="G103" s="187"/>
      <c r="H103" s="187"/>
      <c r="I103" s="187"/>
      <c r="J103" s="188">
        <f>J218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188</v>
      </c>
      <c r="E104" s="187"/>
      <c r="F104" s="187"/>
      <c r="G104" s="187"/>
      <c r="H104" s="187"/>
      <c r="I104" s="187"/>
      <c r="J104" s="188">
        <f>J227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122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Horní Bříza, stavební úpravy křižovatky silnic III/1804 a III/1806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111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SO130.1 - Komunikace SÚSPK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9. 11. 2025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29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31" t="s">
        <v>31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123</v>
      </c>
      <c r="D123" s="193" t="s">
        <v>58</v>
      </c>
      <c r="E123" s="193" t="s">
        <v>54</v>
      </c>
      <c r="F123" s="193" t="s">
        <v>55</v>
      </c>
      <c r="G123" s="193" t="s">
        <v>124</v>
      </c>
      <c r="H123" s="193" t="s">
        <v>125</v>
      </c>
      <c r="I123" s="193" t="s">
        <v>126</v>
      </c>
      <c r="J123" s="193" t="s">
        <v>115</v>
      </c>
      <c r="K123" s="194" t="s">
        <v>127</v>
      </c>
      <c r="L123" s="195"/>
      <c r="M123" s="99" t="s">
        <v>1</v>
      </c>
      <c r="N123" s="100" t="s">
        <v>37</v>
      </c>
      <c r="O123" s="100" t="s">
        <v>128</v>
      </c>
      <c r="P123" s="100" t="s">
        <v>129</v>
      </c>
      <c r="Q123" s="100" t="s">
        <v>130</v>
      </c>
      <c r="R123" s="100" t="s">
        <v>131</v>
      </c>
      <c r="S123" s="100" t="s">
        <v>132</v>
      </c>
      <c r="T123" s="101" t="s">
        <v>133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134</v>
      </c>
      <c r="D124" s="39"/>
      <c r="E124" s="39"/>
      <c r="F124" s="39"/>
      <c r="G124" s="39"/>
      <c r="H124" s="39"/>
      <c r="I124" s="39"/>
      <c r="J124" s="196">
        <f>BK124</f>
        <v>0</v>
      </c>
      <c r="K124" s="39"/>
      <c r="L124" s="43"/>
      <c r="M124" s="102"/>
      <c r="N124" s="197"/>
      <c r="O124" s="103"/>
      <c r="P124" s="198">
        <f>P125</f>
        <v>0</v>
      </c>
      <c r="Q124" s="103"/>
      <c r="R124" s="198">
        <f>R125</f>
        <v>3876.2169600000002</v>
      </c>
      <c r="S124" s="103"/>
      <c r="T124" s="199">
        <f>T125</f>
        <v>718.36500000000001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72</v>
      </c>
      <c r="AU124" s="16" t="s">
        <v>117</v>
      </c>
      <c r="BK124" s="200">
        <f>BK125</f>
        <v>0</v>
      </c>
    </row>
    <row r="125" s="12" customFormat="1" ht="25.92" customHeight="1">
      <c r="A125" s="12"/>
      <c r="B125" s="201"/>
      <c r="C125" s="202"/>
      <c r="D125" s="203" t="s">
        <v>72</v>
      </c>
      <c r="E125" s="204" t="s">
        <v>189</v>
      </c>
      <c r="F125" s="204" t="s">
        <v>190</v>
      </c>
      <c r="G125" s="202"/>
      <c r="H125" s="202"/>
      <c r="I125" s="205"/>
      <c r="J125" s="206">
        <f>BK125</f>
        <v>0</v>
      </c>
      <c r="K125" s="202"/>
      <c r="L125" s="207"/>
      <c r="M125" s="208"/>
      <c r="N125" s="209"/>
      <c r="O125" s="209"/>
      <c r="P125" s="210">
        <f>P126+P166+P172+P175+P198+P218+P227</f>
        <v>0</v>
      </c>
      <c r="Q125" s="209"/>
      <c r="R125" s="210">
        <f>R126+R166+R172+R175+R198+R218+R227</f>
        <v>3876.2169600000002</v>
      </c>
      <c r="S125" s="209"/>
      <c r="T125" s="211">
        <f>T126+T166+T172+T175+T198+T218+T227</f>
        <v>718.36500000000001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81</v>
      </c>
      <c r="AT125" s="213" t="s">
        <v>72</v>
      </c>
      <c r="AU125" s="213" t="s">
        <v>73</v>
      </c>
      <c r="AY125" s="212" t="s">
        <v>137</v>
      </c>
      <c r="BK125" s="214">
        <f>BK126+BK166+BK172+BK175+BK198+BK218+BK227</f>
        <v>0</v>
      </c>
    </row>
    <row r="126" s="12" customFormat="1" ht="22.8" customHeight="1">
      <c r="A126" s="12"/>
      <c r="B126" s="201"/>
      <c r="C126" s="202"/>
      <c r="D126" s="203" t="s">
        <v>72</v>
      </c>
      <c r="E126" s="215" t="s">
        <v>81</v>
      </c>
      <c r="F126" s="215" t="s">
        <v>191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SUM(P127:P165)</f>
        <v>0</v>
      </c>
      <c r="Q126" s="209"/>
      <c r="R126" s="210">
        <f>SUM(R127:R165)</f>
        <v>1846.05492</v>
      </c>
      <c r="S126" s="209"/>
      <c r="T126" s="211">
        <f>SUM(T127:T165)</f>
        <v>718.36500000000001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81</v>
      </c>
      <c r="AT126" s="213" t="s">
        <v>72</v>
      </c>
      <c r="AU126" s="213" t="s">
        <v>81</v>
      </c>
      <c r="AY126" s="212" t="s">
        <v>137</v>
      </c>
      <c r="BK126" s="214">
        <f>SUM(BK127:BK165)</f>
        <v>0</v>
      </c>
    </row>
    <row r="127" s="2" customFormat="1" ht="66.75" customHeight="1">
      <c r="A127" s="37"/>
      <c r="B127" s="38"/>
      <c r="C127" s="217" t="s">
        <v>81</v>
      </c>
      <c r="D127" s="217" t="s">
        <v>140</v>
      </c>
      <c r="E127" s="218" t="s">
        <v>192</v>
      </c>
      <c r="F127" s="219" t="s">
        <v>193</v>
      </c>
      <c r="G127" s="220" t="s">
        <v>194</v>
      </c>
      <c r="H127" s="221">
        <v>106</v>
      </c>
      <c r="I127" s="222"/>
      <c r="J127" s="223">
        <f>ROUND(I127*H127,2)</f>
        <v>0</v>
      </c>
      <c r="K127" s="219" t="s">
        <v>144</v>
      </c>
      <c r="L127" s="43"/>
      <c r="M127" s="224" t="s">
        <v>1</v>
      </c>
      <c r="N127" s="225" t="s">
        <v>38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0.17000000000000001</v>
      </c>
      <c r="T127" s="227">
        <f>S127*H127</f>
        <v>18.02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145</v>
      </c>
      <c r="AT127" s="228" t="s">
        <v>140</v>
      </c>
      <c r="AU127" s="228" t="s">
        <v>83</v>
      </c>
      <c r="AY127" s="16" t="s">
        <v>137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81</v>
      </c>
      <c r="BK127" s="229">
        <f>ROUND(I127*H127,2)</f>
        <v>0</v>
      </c>
      <c r="BL127" s="16" t="s">
        <v>145</v>
      </c>
      <c r="BM127" s="228" t="s">
        <v>195</v>
      </c>
    </row>
    <row r="128" s="2" customFormat="1" ht="66.75" customHeight="1">
      <c r="A128" s="37"/>
      <c r="B128" s="38"/>
      <c r="C128" s="217" t="s">
        <v>83</v>
      </c>
      <c r="D128" s="217" t="s">
        <v>140</v>
      </c>
      <c r="E128" s="218" t="s">
        <v>196</v>
      </c>
      <c r="F128" s="219" t="s">
        <v>197</v>
      </c>
      <c r="G128" s="220" t="s">
        <v>194</v>
      </c>
      <c r="H128" s="221">
        <v>1017</v>
      </c>
      <c r="I128" s="222"/>
      <c r="J128" s="223">
        <f>ROUND(I128*H128,2)</f>
        <v>0</v>
      </c>
      <c r="K128" s="219" t="s">
        <v>144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0.44</v>
      </c>
      <c r="T128" s="227">
        <f>S128*H128</f>
        <v>447.48000000000002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145</v>
      </c>
      <c r="AT128" s="228" t="s">
        <v>140</v>
      </c>
      <c r="AU128" s="228" t="s">
        <v>83</v>
      </c>
      <c r="AY128" s="16" t="s">
        <v>137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145</v>
      </c>
      <c r="BM128" s="228" t="s">
        <v>198</v>
      </c>
    </row>
    <row r="129" s="2" customFormat="1" ht="44.25" customHeight="1">
      <c r="A129" s="37"/>
      <c r="B129" s="38"/>
      <c r="C129" s="217" t="s">
        <v>154</v>
      </c>
      <c r="D129" s="217" t="s">
        <v>140</v>
      </c>
      <c r="E129" s="218" t="s">
        <v>199</v>
      </c>
      <c r="F129" s="219" t="s">
        <v>200</v>
      </c>
      <c r="G129" s="220" t="s">
        <v>194</v>
      </c>
      <c r="H129" s="221">
        <v>106</v>
      </c>
      <c r="I129" s="222"/>
      <c r="J129" s="223">
        <f>ROUND(I129*H129,2)</f>
        <v>0</v>
      </c>
      <c r="K129" s="219" t="s">
        <v>144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1.0000000000000001E-05</v>
      </c>
      <c r="R129" s="226">
        <f>Q129*H129</f>
        <v>0.0010600000000000002</v>
      </c>
      <c r="S129" s="226">
        <v>0.11500000000000001</v>
      </c>
      <c r="T129" s="227">
        <f>S129*H129</f>
        <v>12.190000000000001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145</v>
      </c>
      <c r="AT129" s="228" t="s">
        <v>140</v>
      </c>
      <c r="AU129" s="228" t="s">
        <v>83</v>
      </c>
      <c r="AY129" s="16" t="s">
        <v>137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145</v>
      </c>
      <c r="BM129" s="228" t="s">
        <v>201</v>
      </c>
    </row>
    <row r="130" s="2" customFormat="1" ht="44.25" customHeight="1">
      <c r="A130" s="37"/>
      <c r="B130" s="38"/>
      <c r="C130" s="217" t="s">
        <v>145</v>
      </c>
      <c r="D130" s="217" t="s">
        <v>140</v>
      </c>
      <c r="E130" s="218" t="s">
        <v>202</v>
      </c>
      <c r="F130" s="219" t="s">
        <v>203</v>
      </c>
      <c r="G130" s="220" t="s">
        <v>194</v>
      </c>
      <c r="H130" s="221">
        <v>1017</v>
      </c>
      <c r="I130" s="222"/>
      <c r="J130" s="223">
        <f>ROUND(I130*H130,2)</f>
        <v>0</v>
      </c>
      <c r="K130" s="219" t="s">
        <v>144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3.0000000000000001E-05</v>
      </c>
      <c r="R130" s="226">
        <f>Q130*H130</f>
        <v>0.030510000000000002</v>
      </c>
      <c r="S130" s="226">
        <v>0.23000000000000001</v>
      </c>
      <c r="T130" s="227">
        <f>S130*H130</f>
        <v>233.91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145</v>
      </c>
      <c r="AT130" s="228" t="s">
        <v>140</v>
      </c>
      <c r="AU130" s="228" t="s">
        <v>83</v>
      </c>
      <c r="AY130" s="16" t="s">
        <v>137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145</v>
      </c>
      <c r="BM130" s="228" t="s">
        <v>204</v>
      </c>
    </row>
    <row r="131" s="2" customFormat="1" ht="49.05" customHeight="1">
      <c r="A131" s="37"/>
      <c r="B131" s="38"/>
      <c r="C131" s="217" t="s">
        <v>163</v>
      </c>
      <c r="D131" s="217" t="s">
        <v>140</v>
      </c>
      <c r="E131" s="218" t="s">
        <v>205</v>
      </c>
      <c r="F131" s="219" t="s">
        <v>206</v>
      </c>
      <c r="G131" s="220" t="s">
        <v>207</v>
      </c>
      <c r="H131" s="221">
        <v>33</v>
      </c>
      <c r="I131" s="222"/>
      <c r="J131" s="223">
        <f>ROUND(I131*H131,2)</f>
        <v>0</v>
      </c>
      <c r="K131" s="219" t="s">
        <v>144</v>
      </c>
      <c r="L131" s="43"/>
      <c r="M131" s="224" t="s">
        <v>1</v>
      </c>
      <c r="N131" s="225" t="s">
        <v>38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0.20499999999999999</v>
      </c>
      <c r="T131" s="227">
        <f>S131*H131</f>
        <v>6.7649999999999997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145</v>
      </c>
      <c r="AT131" s="228" t="s">
        <v>140</v>
      </c>
      <c r="AU131" s="228" t="s">
        <v>83</v>
      </c>
      <c r="AY131" s="16" t="s">
        <v>137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81</v>
      </c>
      <c r="BK131" s="229">
        <f>ROUND(I131*H131,2)</f>
        <v>0</v>
      </c>
      <c r="BL131" s="16" t="s">
        <v>145</v>
      </c>
      <c r="BM131" s="228" t="s">
        <v>208</v>
      </c>
    </row>
    <row r="132" s="2" customFormat="1" ht="24.15" customHeight="1">
      <c r="A132" s="37"/>
      <c r="B132" s="38"/>
      <c r="C132" s="217" t="s">
        <v>166</v>
      </c>
      <c r="D132" s="217" t="s">
        <v>140</v>
      </c>
      <c r="E132" s="218" t="s">
        <v>209</v>
      </c>
      <c r="F132" s="219" t="s">
        <v>210</v>
      </c>
      <c r="G132" s="220" t="s">
        <v>194</v>
      </c>
      <c r="H132" s="221">
        <v>409.5</v>
      </c>
      <c r="I132" s="222"/>
      <c r="J132" s="223">
        <f>ROUND(I132*H132,2)</f>
        <v>0</v>
      </c>
      <c r="K132" s="219" t="s">
        <v>144</v>
      </c>
      <c r="L132" s="43"/>
      <c r="M132" s="224" t="s">
        <v>1</v>
      </c>
      <c r="N132" s="225" t="s">
        <v>38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145</v>
      </c>
      <c r="AT132" s="228" t="s">
        <v>140</v>
      </c>
      <c r="AU132" s="228" t="s">
        <v>83</v>
      </c>
      <c r="AY132" s="16" t="s">
        <v>137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81</v>
      </c>
      <c r="BK132" s="229">
        <f>ROUND(I132*H132,2)</f>
        <v>0</v>
      </c>
      <c r="BL132" s="16" t="s">
        <v>145</v>
      </c>
      <c r="BM132" s="228" t="s">
        <v>211</v>
      </c>
    </row>
    <row r="133" s="13" customFormat="1">
      <c r="A133" s="13"/>
      <c r="B133" s="230"/>
      <c r="C133" s="231"/>
      <c r="D133" s="232" t="s">
        <v>147</v>
      </c>
      <c r="E133" s="233" t="s">
        <v>1</v>
      </c>
      <c r="F133" s="234" t="s">
        <v>570</v>
      </c>
      <c r="G133" s="231"/>
      <c r="H133" s="235">
        <v>409.5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147</v>
      </c>
      <c r="AU133" s="241" t="s">
        <v>83</v>
      </c>
      <c r="AV133" s="13" t="s">
        <v>83</v>
      </c>
      <c r="AW133" s="13" t="s">
        <v>30</v>
      </c>
      <c r="AX133" s="13" t="s">
        <v>81</v>
      </c>
      <c r="AY133" s="241" t="s">
        <v>137</v>
      </c>
    </row>
    <row r="134" s="2" customFormat="1" ht="37.8" customHeight="1">
      <c r="A134" s="37"/>
      <c r="B134" s="38"/>
      <c r="C134" s="217" t="s">
        <v>170</v>
      </c>
      <c r="D134" s="217" t="s">
        <v>140</v>
      </c>
      <c r="E134" s="218" t="s">
        <v>213</v>
      </c>
      <c r="F134" s="219" t="s">
        <v>214</v>
      </c>
      <c r="G134" s="220" t="s">
        <v>215</v>
      </c>
      <c r="H134" s="221">
        <v>1054.0340000000001</v>
      </c>
      <c r="I134" s="222"/>
      <c r="J134" s="223">
        <f>ROUND(I134*H134,2)</f>
        <v>0</v>
      </c>
      <c r="K134" s="219" t="s">
        <v>144</v>
      </c>
      <c r="L134" s="43"/>
      <c r="M134" s="224" t="s">
        <v>1</v>
      </c>
      <c r="N134" s="225" t="s">
        <v>38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145</v>
      </c>
      <c r="AT134" s="228" t="s">
        <v>140</v>
      </c>
      <c r="AU134" s="228" t="s">
        <v>83</v>
      </c>
      <c r="AY134" s="16" t="s">
        <v>137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81</v>
      </c>
      <c r="BK134" s="229">
        <f>ROUND(I134*H134,2)</f>
        <v>0</v>
      </c>
      <c r="BL134" s="16" t="s">
        <v>145</v>
      </c>
      <c r="BM134" s="228" t="s">
        <v>216</v>
      </c>
    </row>
    <row r="135" s="13" customFormat="1">
      <c r="A135" s="13"/>
      <c r="B135" s="230"/>
      <c r="C135" s="231"/>
      <c r="D135" s="232" t="s">
        <v>147</v>
      </c>
      <c r="E135" s="233" t="s">
        <v>1</v>
      </c>
      <c r="F135" s="234" t="s">
        <v>571</v>
      </c>
      <c r="G135" s="231"/>
      <c r="H135" s="235">
        <v>568.96000000000004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147</v>
      </c>
      <c r="AU135" s="241" t="s">
        <v>83</v>
      </c>
      <c r="AV135" s="13" t="s">
        <v>83</v>
      </c>
      <c r="AW135" s="13" t="s">
        <v>30</v>
      </c>
      <c r="AX135" s="13" t="s">
        <v>73</v>
      </c>
      <c r="AY135" s="241" t="s">
        <v>137</v>
      </c>
    </row>
    <row r="136" s="13" customFormat="1">
      <c r="A136" s="13"/>
      <c r="B136" s="230"/>
      <c r="C136" s="231"/>
      <c r="D136" s="232" t="s">
        <v>147</v>
      </c>
      <c r="E136" s="233" t="s">
        <v>1</v>
      </c>
      <c r="F136" s="234" t="s">
        <v>572</v>
      </c>
      <c r="G136" s="231"/>
      <c r="H136" s="235">
        <v>131.22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147</v>
      </c>
      <c r="AU136" s="241" t="s">
        <v>83</v>
      </c>
      <c r="AV136" s="13" t="s">
        <v>83</v>
      </c>
      <c r="AW136" s="13" t="s">
        <v>30</v>
      </c>
      <c r="AX136" s="13" t="s">
        <v>73</v>
      </c>
      <c r="AY136" s="241" t="s">
        <v>137</v>
      </c>
    </row>
    <row r="137" s="13" customFormat="1">
      <c r="A137" s="13"/>
      <c r="B137" s="230"/>
      <c r="C137" s="231"/>
      <c r="D137" s="232" t="s">
        <v>147</v>
      </c>
      <c r="E137" s="233" t="s">
        <v>1</v>
      </c>
      <c r="F137" s="234" t="s">
        <v>573</v>
      </c>
      <c r="G137" s="231"/>
      <c r="H137" s="235">
        <v>77.304000000000002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147</v>
      </c>
      <c r="AU137" s="241" t="s">
        <v>83</v>
      </c>
      <c r="AV137" s="13" t="s">
        <v>83</v>
      </c>
      <c r="AW137" s="13" t="s">
        <v>30</v>
      </c>
      <c r="AX137" s="13" t="s">
        <v>73</v>
      </c>
      <c r="AY137" s="241" t="s">
        <v>137</v>
      </c>
    </row>
    <row r="138" s="13" customFormat="1">
      <c r="A138" s="13"/>
      <c r="B138" s="230"/>
      <c r="C138" s="231"/>
      <c r="D138" s="232" t="s">
        <v>147</v>
      </c>
      <c r="E138" s="233" t="s">
        <v>1</v>
      </c>
      <c r="F138" s="234" t="s">
        <v>574</v>
      </c>
      <c r="G138" s="231"/>
      <c r="H138" s="235">
        <v>699.25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147</v>
      </c>
      <c r="AU138" s="241" t="s">
        <v>83</v>
      </c>
      <c r="AV138" s="13" t="s">
        <v>83</v>
      </c>
      <c r="AW138" s="13" t="s">
        <v>30</v>
      </c>
      <c r="AX138" s="13" t="s">
        <v>73</v>
      </c>
      <c r="AY138" s="241" t="s">
        <v>137</v>
      </c>
    </row>
    <row r="139" s="13" customFormat="1">
      <c r="A139" s="13"/>
      <c r="B139" s="230"/>
      <c r="C139" s="231"/>
      <c r="D139" s="232" t="s">
        <v>147</v>
      </c>
      <c r="E139" s="233" t="s">
        <v>1</v>
      </c>
      <c r="F139" s="234" t="s">
        <v>575</v>
      </c>
      <c r="G139" s="231"/>
      <c r="H139" s="235">
        <v>-422.69999999999999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147</v>
      </c>
      <c r="AU139" s="241" t="s">
        <v>83</v>
      </c>
      <c r="AV139" s="13" t="s">
        <v>83</v>
      </c>
      <c r="AW139" s="13" t="s">
        <v>30</v>
      </c>
      <c r="AX139" s="13" t="s">
        <v>73</v>
      </c>
      <c r="AY139" s="241" t="s">
        <v>137</v>
      </c>
    </row>
    <row r="140" s="14" customFormat="1">
      <c r="A140" s="14"/>
      <c r="B140" s="242"/>
      <c r="C140" s="243"/>
      <c r="D140" s="232" t="s">
        <v>147</v>
      </c>
      <c r="E140" s="244" t="s">
        <v>1</v>
      </c>
      <c r="F140" s="245" t="s">
        <v>149</v>
      </c>
      <c r="G140" s="243"/>
      <c r="H140" s="246">
        <v>1054.0339999999999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147</v>
      </c>
      <c r="AU140" s="252" t="s">
        <v>83</v>
      </c>
      <c r="AV140" s="14" t="s">
        <v>145</v>
      </c>
      <c r="AW140" s="14" t="s">
        <v>30</v>
      </c>
      <c r="AX140" s="14" t="s">
        <v>81</v>
      </c>
      <c r="AY140" s="252" t="s">
        <v>137</v>
      </c>
    </row>
    <row r="141" s="2" customFormat="1" ht="49.05" customHeight="1">
      <c r="A141" s="37"/>
      <c r="B141" s="38"/>
      <c r="C141" s="217" t="s">
        <v>176</v>
      </c>
      <c r="D141" s="217" t="s">
        <v>140</v>
      </c>
      <c r="E141" s="218" t="s">
        <v>222</v>
      </c>
      <c r="F141" s="219" t="s">
        <v>223</v>
      </c>
      <c r="G141" s="220" t="s">
        <v>215</v>
      </c>
      <c r="H141" s="221">
        <v>53.200000000000003</v>
      </c>
      <c r="I141" s="222"/>
      <c r="J141" s="223">
        <f>ROUND(I141*H141,2)</f>
        <v>0</v>
      </c>
      <c r="K141" s="219" t="s">
        <v>144</v>
      </c>
      <c r="L141" s="43"/>
      <c r="M141" s="224" t="s">
        <v>1</v>
      </c>
      <c r="N141" s="225" t="s">
        <v>38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145</v>
      </c>
      <c r="AT141" s="228" t="s">
        <v>140</v>
      </c>
      <c r="AU141" s="228" t="s">
        <v>83</v>
      </c>
      <c r="AY141" s="16" t="s">
        <v>137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81</v>
      </c>
      <c r="BK141" s="229">
        <f>ROUND(I141*H141,2)</f>
        <v>0</v>
      </c>
      <c r="BL141" s="16" t="s">
        <v>145</v>
      </c>
      <c r="BM141" s="228" t="s">
        <v>224</v>
      </c>
    </row>
    <row r="142" s="13" customFormat="1">
      <c r="A142" s="13"/>
      <c r="B142" s="230"/>
      <c r="C142" s="231"/>
      <c r="D142" s="232" t="s">
        <v>147</v>
      </c>
      <c r="E142" s="233" t="s">
        <v>1</v>
      </c>
      <c r="F142" s="234" t="s">
        <v>576</v>
      </c>
      <c r="G142" s="231"/>
      <c r="H142" s="235">
        <v>53.200000000000003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147</v>
      </c>
      <c r="AU142" s="241" t="s">
        <v>83</v>
      </c>
      <c r="AV142" s="13" t="s">
        <v>83</v>
      </c>
      <c r="AW142" s="13" t="s">
        <v>30</v>
      </c>
      <c r="AX142" s="13" t="s">
        <v>81</v>
      </c>
      <c r="AY142" s="241" t="s">
        <v>137</v>
      </c>
    </row>
    <row r="143" s="2" customFormat="1" ht="62.7" customHeight="1">
      <c r="A143" s="37"/>
      <c r="B143" s="38"/>
      <c r="C143" s="217" t="s">
        <v>226</v>
      </c>
      <c r="D143" s="217" t="s">
        <v>140</v>
      </c>
      <c r="E143" s="218" t="s">
        <v>227</v>
      </c>
      <c r="F143" s="219" t="s">
        <v>228</v>
      </c>
      <c r="G143" s="220" t="s">
        <v>215</v>
      </c>
      <c r="H143" s="221">
        <v>1134.7840000000001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38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145</v>
      </c>
      <c r="AT143" s="228" t="s">
        <v>140</v>
      </c>
      <c r="AU143" s="228" t="s">
        <v>83</v>
      </c>
      <c r="AY143" s="16" t="s">
        <v>137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81</v>
      </c>
      <c r="BK143" s="229">
        <f>ROUND(I143*H143,2)</f>
        <v>0</v>
      </c>
      <c r="BL143" s="16" t="s">
        <v>145</v>
      </c>
      <c r="BM143" s="228" t="s">
        <v>229</v>
      </c>
    </row>
    <row r="144" s="13" customFormat="1">
      <c r="A144" s="13"/>
      <c r="B144" s="230"/>
      <c r="C144" s="231"/>
      <c r="D144" s="232" t="s">
        <v>147</v>
      </c>
      <c r="E144" s="233" t="s">
        <v>1</v>
      </c>
      <c r="F144" s="234" t="s">
        <v>577</v>
      </c>
      <c r="G144" s="231"/>
      <c r="H144" s="235">
        <v>1107.2339999999999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147</v>
      </c>
      <c r="AU144" s="241" t="s">
        <v>83</v>
      </c>
      <c r="AV144" s="13" t="s">
        <v>83</v>
      </c>
      <c r="AW144" s="13" t="s">
        <v>30</v>
      </c>
      <c r="AX144" s="13" t="s">
        <v>73</v>
      </c>
      <c r="AY144" s="241" t="s">
        <v>137</v>
      </c>
    </row>
    <row r="145" s="13" customFormat="1">
      <c r="A145" s="13"/>
      <c r="B145" s="230"/>
      <c r="C145" s="231"/>
      <c r="D145" s="232" t="s">
        <v>147</v>
      </c>
      <c r="E145" s="233" t="s">
        <v>1</v>
      </c>
      <c r="F145" s="234" t="s">
        <v>578</v>
      </c>
      <c r="G145" s="231"/>
      <c r="H145" s="235">
        <v>27.550000000000001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147</v>
      </c>
      <c r="AU145" s="241" t="s">
        <v>83</v>
      </c>
      <c r="AV145" s="13" t="s">
        <v>83</v>
      </c>
      <c r="AW145" s="13" t="s">
        <v>30</v>
      </c>
      <c r="AX145" s="13" t="s">
        <v>73</v>
      </c>
      <c r="AY145" s="241" t="s">
        <v>137</v>
      </c>
    </row>
    <row r="146" s="14" customFormat="1">
      <c r="A146" s="14"/>
      <c r="B146" s="242"/>
      <c r="C146" s="243"/>
      <c r="D146" s="232" t="s">
        <v>147</v>
      </c>
      <c r="E146" s="244" t="s">
        <v>1</v>
      </c>
      <c r="F146" s="245" t="s">
        <v>149</v>
      </c>
      <c r="G146" s="243"/>
      <c r="H146" s="246">
        <v>1134.7839999999999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147</v>
      </c>
      <c r="AU146" s="252" t="s">
        <v>83</v>
      </c>
      <c r="AV146" s="14" t="s">
        <v>145</v>
      </c>
      <c r="AW146" s="14" t="s">
        <v>30</v>
      </c>
      <c r="AX146" s="14" t="s">
        <v>81</v>
      </c>
      <c r="AY146" s="252" t="s">
        <v>137</v>
      </c>
    </row>
    <row r="147" s="2" customFormat="1" ht="55.5" customHeight="1">
      <c r="A147" s="37"/>
      <c r="B147" s="38"/>
      <c r="C147" s="217" t="s">
        <v>232</v>
      </c>
      <c r="D147" s="217" t="s">
        <v>140</v>
      </c>
      <c r="E147" s="218" t="s">
        <v>238</v>
      </c>
      <c r="F147" s="219" t="s">
        <v>239</v>
      </c>
      <c r="G147" s="220" t="s">
        <v>215</v>
      </c>
      <c r="H147" s="221">
        <v>839.10000000000002</v>
      </c>
      <c r="I147" s="222"/>
      <c r="J147" s="223">
        <f>ROUND(I147*H147,2)</f>
        <v>0</v>
      </c>
      <c r="K147" s="219" t="s">
        <v>144</v>
      </c>
      <c r="L147" s="43"/>
      <c r="M147" s="224" t="s">
        <v>1</v>
      </c>
      <c r="N147" s="225" t="s">
        <v>38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145</v>
      </c>
      <c r="AT147" s="228" t="s">
        <v>140</v>
      </c>
      <c r="AU147" s="228" t="s">
        <v>83</v>
      </c>
      <c r="AY147" s="16" t="s">
        <v>137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81</v>
      </c>
      <c r="BK147" s="229">
        <f>ROUND(I147*H147,2)</f>
        <v>0</v>
      </c>
      <c r="BL147" s="16" t="s">
        <v>145</v>
      </c>
      <c r="BM147" s="228" t="s">
        <v>240</v>
      </c>
    </row>
    <row r="148" s="13" customFormat="1">
      <c r="A148" s="13"/>
      <c r="B148" s="230"/>
      <c r="C148" s="231"/>
      <c r="D148" s="232" t="s">
        <v>147</v>
      </c>
      <c r="E148" s="233" t="s">
        <v>1</v>
      </c>
      <c r="F148" s="234" t="s">
        <v>579</v>
      </c>
      <c r="G148" s="231"/>
      <c r="H148" s="235">
        <v>839.10000000000002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147</v>
      </c>
      <c r="AU148" s="241" t="s">
        <v>83</v>
      </c>
      <c r="AV148" s="13" t="s">
        <v>83</v>
      </c>
      <c r="AW148" s="13" t="s">
        <v>30</v>
      </c>
      <c r="AX148" s="13" t="s">
        <v>81</v>
      </c>
      <c r="AY148" s="241" t="s">
        <v>137</v>
      </c>
    </row>
    <row r="149" s="2" customFormat="1" ht="16.5" customHeight="1">
      <c r="A149" s="37"/>
      <c r="B149" s="38"/>
      <c r="C149" s="256" t="s">
        <v>237</v>
      </c>
      <c r="D149" s="256" t="s">
        <v>242</v>
      </c>
      <c r="E149" s="257" t="s">
        <v>243</v>
      </c>
      <c r="F149" s="258" t="s">
        <v>244</v>
      </c>
      <c r="G149" s="259" t="s">
        <v>245</v>
      </c>
      <c r="H149" s="260">
        <v>1846.02</v>
      </c>
      <c r="I149" s="261"/>
      <c r="J149" s="262">
        <f>ROUND(I149*H149,2)</f>
        <v>0</v>
      </c>
      <c r="K149" s="258" t="s">
        <v>144</v>
      </c>
      <c r="L149" s="263"/>
      <c r="M149" s="264" t="s">
        <v>1</v>
      </c>
      <c r="N149" s="265" t="s">
        <v>38</v>
      </c>
      <c r="O149" s="90"/>
      <c r="P149" s="226">
        <f>O149*H149</f>
        <v>0</v>
      </c>
      <c r="Q149" s="226">
        <v>1</v>
      </c>
      <c r="R149" s="226">
        <f>Q149*H149</f>
        <v>1846.02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176</v>
      </c>
      <c r="AT149" s="228" t="s">
        <v>242</v>
      </c>
      <c r="AU149" s="228" t="s">
        <v>83</v>
      </c>
      <c r="AY149" s="16" t="s">
        <v>137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81</v>
      </c>
      <c r="BK149" s="229">
        <f>ROUND(I149*H149,2)</f>
        <v>0</v>
      </c>
      <c r="BL149" s="16" t="s">
        <v>145</v>
      </c>
      <c r="BM149" s="228" t="s">
        <v>246</v>
      </c>
    </row>
    <row r="150" s="13" customFormat="1">
      <c r="A150" s="13"/>
      <c r="B150" s="230"/>
      <c r="C150" s="231"/>
      <c r="D150" s="232" t="s">
        <v>147</v>
      </c>
      <c r="E150" s="233" t="s">
        <v>1</v>
      </c>
      <c r="F150" s="234" t="s">
        <v>580</v>
      </c>
      <c r="G150" s="231"/>
      <c r="H150" s="235">
        <v>1846.02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147</v>
      </c>
      <c r="AU150" s="241" t="s">
        <v>83</v>
      </c>
      <c r="AV150" s="13" t="s">
        <v>83</v>
      </c>
      <c r="AW150" s="13" t="s">
        <v>30</v>
      </c>
      <c r="AX150" s="13" t="s">
        <v>81</v>
      </c>
      <c r="AY150" s="241" t="s">
        <v>137</v>
      </c>
    </row>
    <row r="151" s="2" customFormat="1" ht="37.8" customHeight="1">
      <c r="A151" s="37"/>
      <c r="B151" s="38"/>
      <c r="C151" s="217" t="s">
        <v>8</v>
      </c>
      <c r="D151" s="217" t="s">
        <v>140</v>
      </c>
      <c r="E151" s="218" t="s">
        <v>249</v>
      </c>
      <c r="F151" s="219" t="s">
        <v>250</v>
      </c>
      <c r="G151" s="220" t="s">
        <v>215</v>
      </c>
      <c r="H151" s="221">
        <v>1134.7840000000001</v>
      </c>
      <c r="I151" s="222"/>
      <c r="J151" s="223">
        <f>ROUND(I151*H151,2)</f>
        <v>0</v>
      </c>
      <c r="K151" s="219" t="s">
        <v>144</v>
      </c>
      <c r="L151" s="43"/>
      <c r="M151" s="224" t="s">
        <v>1</v>
      </c>
      <c r="N151" s="225" t="s">
        <v>38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145</v>
      </c>
      <c r="AT151" s="228" t="s">
        <v>140</v>
      </c>
      <c r="AU151" s="228" t="s">
        <v>83</v>
      </c>
      <c r="AY151" s="16" t="s">
        <v>137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81</v>
      </c>
      <c r="BK151" s="229">
        <f>ROUND(I151*H151,2)</f>
        <v>0</v>
      </c>
      <c r="BL151" s="16" t="s">
        <v>145</v>
      </c>
      <c r="BM151" s="228" t="s">
        <v>251</v>
      </c>
    </row>
    <row r="152" s="2" customFormat="1" ht="44.25" customHeight="1">
      <c r="A152" s="37"/>
      <c r="B152" s="38"/>
      <c r="C152" s="217" t="s">
        <v>248</v>
      </c>
      <c r="D152" s="217" t="s">
        <v>140</v>
      </c>
      <c r="E152" s="218" t="s">
        <v>253</v>
      </c>
      <c r="F152" s="219" t="s">
        <v>254</v>
      </c>
      <c r="G152" s="220" t="s">
        <v>245</v>
      </c>
      <c r="H152" s="221">
        <v>2156.0900000000001</v>
      </c>
      <c r="I152" s="222"/>
      <c r="J152" s="223">
        <f>ROUND(I152*H152,2)</f>
        <v>0</v>
      </c>
      <c r="K152" s="219" t="s">
        <v>144</v>
      </c>
      <c r="L152" s="43"/>
      <c r="M152" s="224" t="s">
        <v>1</v>
      </c>
      <c r="N152" s="225" t="s">
        <v>38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145</v>
      </c>
      <c r="AT152" s="228" t="s">
        <v>140</v>
      </c>
      <c r="AU152" s="228" t="s">
        <v>83</v>
      </c>
      <c r="AY152" s="16" t="s">
        <v>137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81</v>
      </c>
      <c r="BK152" s="229">
        <f>ROUND(I152*H152,2)</f>
        <v>0</v>
      </c>
      <c r="BL152" s="16" t="s">
        <v>145</v>
      </c>
      <c r="BM152" s="228" t="s">
        <v>255</v>
      </c>
    </row>
    <row r="153" s="13" customFormat="1">
      <c r="A153" s="13"/>
      <c r="B153" s="230"/>
      <c r="C153" s="231"/>
      <c r="D153" s="232" t="s">
        <v>147</v>
      </c>
      <c r="E153" s="233" t="s">
        <v>1</v>
      </c>
      <c r="F153" s="234" t="s">
        <v>581</v>
      </c>
      <c r="G153" s="231"/>
      <c r="H153" s="235">
        <v>2156.0900000000001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147</v>
      </c>
      <c r="AU153" s="241" t="s">
        <v>83</v>
      </c>
      <c r="AV153" s="13" t="s">
        <v>83</v>
      </c>
      <c r="AW153" s="13" t="s">
        <v>30</v>
      </c>
      <c r="AX153" s="13" t="s">
        <v>81</v>
      </c>
      <c r="AY153" s="241" t="s">
        <v>137</v>
      </c>
    </row>
    <row r="154" s="2" customFormat="1" ht="24.15" customHeight="1">
      <c r="A154" s="37"/>
      <c r="B154" s="38"/>
      <c r="C154" s="217" t="s">
        <v>252</v>
      </c>
      <c r="D154" s="217" t="s">
        <v>140</v>
      </c>
      <c r="E154" s="218" t="s">
        <v>258</v>
      </c>
      <c r="F154" s="219" t="s">
        <v>259</v>
      </c>
      <c r="G154" s="220" t="s">
        <v>194</v>
      </c>
      <c r="H154" s="221">
        <v>1398.5</v>
      </c>
      <c r="I154" s="222"/>
      <c r="J154" s="223">
        <f>ROUND(I154*H154,2)</f>
        <v>0</v>
      </c>
      <c r="K154" s="219" t="s">
        <v>144</v>
      </c>
      <c r="L154" s="43"/>
      <c r="M154" s="224" t="s">
        <v>1</v>
      </c>
      <c r="N154" s="225" t="s">
        <v>38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145</v>
      </c>
      <c r="AT154" s="228" t="s">
        <v>140</v>
      </c>
      <c r="AU154" s="228" t="s">
        <v>83</v>
      </c>
      <c r="AY154" s="16" t="s">
        <v>137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81</v>
      </c>
      <c r="BK154" s="229">
        <f>ROUND(I154*H154,2)</f>
        <v>0</v>
      </c>
      <c r="BL154" s="16" t="s">
        <v>145</v>
      </c>
      <c r="BM154" s="228" t="s">
        <v>260</v>
      </c>
    </row>
    <row r="155" s="13" customFormat="1">
      <c r="A155" s="13"/>
      <c r="B155" s="230"/>
      <c r="C155" s="231"/>
      <c r="D155" s="232" t="s">
        <v>147</v>
      </c>
      <c r="E155" s="233" t="s">
        <v>1</v>
      </c>
      <c r="F155" s="234" t="s">
        <v>582</v>
      </c>
      <c r="G155" s="231"/>
      <c r="H155" s="235">
        <v>1016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147</v>
      </c>
      <c r="AU155" s="241" t="s">
        <v>83</v>
      </c>
      <c r="AV155" s="13" t="s">
        <v>83</v>
      </c>
      <c r="AW155" s="13" t="s">
        <v>30</v>
      </c>
      <c r="AX155" s="13" t="s">
        <v>73</v>
      </c>
      <c r="AY155" s="241" t="s">
        <v>137</v>
      </c>
    </row>
    <row r="156" s="13" customFormat="1">
      <c r="A156" s="13"/>
      <c r="B156" s="230"/>
      <c r="C156" s="231"/>
      <c r="D156" s="232" t="s">
        <v>147</v>
      </c>
      <c r="E156" s="233" t="s">
        <v>1</v>
      </c>
      <c r="F156" s="234" t="s">
        <v>583</v>
      </c>
      <c r="G156" s="231"/>
      <c r="H156" s="235">
        <v>243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147</v>
      </c>
      <c r="AU156" s="241" t="s">
        <v>83</v>
      </c>
      <c r="AV156" s="13" t="s">
        <v>83</v>
      </c>
      <c r="AW156" s="13" t="s">
        <v>30</v>
      </c>
      <c r="AX156" s="13" t="s">
        <v>73</v>
      </c>
      <c r="AY156" s="241" t="s">
        <v>137</v>
      </c>
    </row>
    <row r="157" s="13" customFormat="1">
      <c r="A157" s="13"/>
      <c r="B157" s="230"/>
      <c r="C157" s="231"/>
      <c r="D157" s="232" t="s">
        <v>147</v>
      </c>
      <c r="E157" s="233" t="s">
        <v>1</v>
      </c>
      <c r="F157" s="234" t="s">
        <v>584</v>
      </c>
      <c r="G157" s="231"/>
      <c r="H157" s="235">
        <v>139.5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147</v>
      </c>
      <c r="AU157" s="241" t="s">
        <v>83</v>
      </c>
      <c r="AV157" s="13" t="s">
        <v>83</v>
      </c>
      <c r="AW157" s="13" t="s">
        <v>30</v>
      </c>
      <c r="AX157" s="13" t="s">
        <v>73</v>
      </c>
      <c r="AY157" s="241" t="s">
        <v>137</v>
      </c>
    </row>
    <row r="158" s="14" customFormat="1">
      <c r="A158" s="14"/>
      <c r="B158" s="242"/>
      <c r="C158" s="243"/>
      <c r="D158" s="232" t="s">
        <v>147</v>
      </c>
      <c r="E158" s="244" t="s">
        <v>1</v>
      </c>
      <c r="F158" s="245" t="s">
        <v>149</v>
      </c>
      <c r="G158" s="243"/>
      <c r="H158" s="246">
        <v>1398.5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147</v>
      </c>
      <c r="AU158" s="252" t="s">
        <v>83</v>
      </c>
      <c r="AV158" s="14" t="s">
        <v>145</v>
      </c>
      <c r="AW158" s="14" t="s">
        <v>30</v>
      </c>
      <c r="AX158" s="14" t="s">
        <v>81</v>
      </c>
      <c r="AY158" s="252" t="s">
        <v>137</v>
      </c>
    </row>
    <row r="159" s="2" customFormat="1" ht="37.8" customHeight="1">
      <c r="A159" s="37"/>
      <c r="B159" s="38"/>
      <c r="C159" s="217" t="s">
        <v>257</v>
      </c>
      <c r="D159" s="217" t="s">
        <v>140</v>
      </c>
      <c r="E159" s="218" t="s">
        <v>266</v>
      </c>
      <c r="F159" s="219" t="s">
        <v>267</v>
      </c>
      <c r="G159" s="220" t="s">
        <v>194</v>
      </c>
      <c r="H159" s="221">
        <v>134</v>
      </c>
      <c r="I159" s="222"/>
      <c r="J159" s="223">
        <f>ROUND(I159*H159,2)</f>
        <v>0</v>
      </c>
      <c r="K159" s="219" t="s">
        <v>144</v>
      </c>
      <c r="L159" s="43"/>
      <c r="M159" s="224" t="s">
        <v>1</v>
      </c>
      <c r="N159" s="225" t="s">
        <v>38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145</v>
      </c>
      <c r="AT159" s="228" t="s">
        <v>140</v>
      </c>
      <c r="AU159" s="228" t="s">
        <v>83</v>
      </c>
      <c r="AY159" s="16" t="s">
        <v>137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81</v>
      </c>
      <c r="BK159" s="229">
        <f>ROUND(I159*H159,2)</f>
        <v>0</v>
      </c>
      <c r="BL159" s="16" t="s">
        <v>145</v>
      </c>
      <c r="BM159" s="228" t="s">
        <v>268</v>
      </c>
    </row>
    <row r="160" s="13" customFormat="1">
      <c r="A160" s="13"/>
      <c r="B160" s="230"/>
      <c r="C160" s="231"/>
      <c r="D160" s="232" t="s">
        <v>147</v>
      </c>
      <c r="E160" s="233" t="s">
        <v>1</v>
      </c>
      <c r="F160" s="234" t="s">
        <v>585</v>
      </c>
      <c r="G160" s="231"/>
      <c r="H160" s="235">
        <v>134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147</v>
      </c>
      <c r="AU160" s="241" t="s">
        <v>83</v>
      </c>
      <c r="AV160" s="13" t="s">
        <v>83</v>
      </c>
      <c r="AW160" s="13" t="s">
        <v>30</v>
      </c>
      <c r="AX160" s="13" t="s">
        <v>81</v>
      </c>
      <c r="AY160" s="241" t="s">
        <v>137</v>
      </c>
    </row>
    <row r="161" s="2" customFormat="1" ht="37.8" customHeight="1">
      <c r="A161" s="37"/>
      <c r="B161" s="38"/>
      <c r="C161" s="217" t="s">
        <v>265</v>
      </c>
      <c r="D161" s="217" t="s">
        <v>140</v>
      </c>
      <c r="E161" s="218" t="s">
        <v>271</v>
      </c>
      <c r="F161" s="219" t="s">
        <v>272</v>
      </c>
      <c r="G161" s="220" t="s">
        <v>194</v>
      </c>
      <c r="H161" s="221">
        <v>134</v>
      </c>
      <c r="I161" s="222"/>
      <c r="J161" s="223">
        <f>ROUND(I161*H161,2)</f>
        <v>0</v>
      </c>
      <c r="K161" s="219" t="s">
        <v>144</v>
      </c>
      <c r="L161" s="43"/>
      <c r="M161" s="224" t="s">
        <v>1</v>
      </c>
      <c r="N161" s="225" t="s">
        <v>38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145</v>
      </c>
      <c r="AT161" s="228" t="s">
        <v>140</v>
      </c>
      <c r="AU161" s="228" t="s">
        <v>83</v>
      </c>
      <c r="AY161" s="16" t="s">
        <v>137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81</v>
      </c>
      <c r="BK161" s="229">
        <f>ROUND(I161*H161,2)</f>
        <v>0</v>
      </c>
      <c r="BL161" s="16" t="s">
        <v>145</v>
      </c>
      <c r="BM161" s="228" t="s">
        <v>273</v>
      </c>
    </row>
    <row r="162" s="13" customFormat="1">
      <c r="A162" s="13"/>
      <c r="B162" s="230"/>
      <c r="C162" s="231"/>
      <c r="D162" s="232" t="s">
        <v>147</v>
      </c>
      <c r="E162" s="233" t="s">
        <v>1</v>
      </c>
      <c r="F162" s="234" t="s">
        <v>585</v>
      </c>
      <c r="G162" s="231"/>
      <c r="H162" s="235">
        <v>134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147</v>
      </c>
      <c r="AU162" s="241" t="s">
        <v>83</v>
      </c>
      <c r="AV162" s="13" t="s">
        <v>83</v>
      </c>
      <c r="AW162" s="13" t="s">
        <v>30</v>
      </c>
      <c r="AX162" s="13" t="s">
        <v>81</v>
      </c>
      <c r="AY162" s="241" t="s">
        <v>137</v>
      </c>
    </row>
    <row r="163" s="2" customFormat="1" ht="16.5" customHeight="1">
      <c r="A163" s="37"/>
      <c r="B163" s="38"/>
      <c r="C163" s="256" t="s">
        <v>270</v>
      </c>
      <c r="D163" s="256" t="s">
        <v>242</v>
      </c>
      <c r="E163" s="257" t="s">
        <v>275</v>
      </c>
      <c r="F163" s="258" t="s">
        <v>276</v>
      </c>
      <c r="G163" s="259" t="s">
        <v>277</v>
      </c>
      <c r="H163" s="260">
        <v>3.3500000000000001</v>
      </c>
      <c r="I163" s="261"/>
      <c r="J163" s="262">
        <f>ROUND(I163*H163,2)</f>
        <v>0</v>
      </c>
      <c r="K163" s="258" t="s">
        <v>144</v>
      </c>
      <c r="L163" s="263"/>
      <c r="M163" s="264" t="s">
        <v>1</v>
      </c>
      <c r="N163" s="265" t="s">
        <v>38</v>
      </c>
      <c r="O163" s="90"/>
      <c r="P163" s="226">
        <f>O163*H163</f>
        <v>0</v>
      </c>
      <c r="Q163" s="226">
        <v>0.001</v>
      </c>
      <c r="R163" s="226">
        <f>Q163*H163</f>
        <v>0.0033500000000000001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176</v>
      </c>
      <c r="AT163" s="228" t="s">
        <v>242</v>
      </c>
      <c r="AU163" s="228" t="s">
        <v>83</v>
      </c>
      <c r="AY163" s="16" t="s">
        <v>137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81</v>
      </c>
      <c r="BK163" s="229">
        <f>ROUND(I163*H163,2)</f>
        <v>0</v>
      </c>
      <c r="BL163" s="16" t="s">
        <v>145</v>
      </c>
      <c r="BM163" s="228" t="s">
        <v>278</v>
      </c>
    </row>
    <row r="164" s="13" customFormat="1">
      <c r="A164" s="13"/>
      <c r="B164" s="230"/>
      <c r="C164" s="231"/>
      <c r="D164" s="232" t="s">
        <v>147</v>
      </c>
      <c r="E164" s="233" t="s">
        <v>1</v>
      </c>
      <c r="F164" s="234" t="s">
        <v>586</v>
      </c>
      <c r="G164" s="231"/>
      <c r="H164" s="235">
        <v>3.3500000000000001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147</v>
      </c>
      <c r="AU164" s="241" t="s">
        <v>83</v>
      </c>
      <c r="AV164" s="13" t="s">
        <v>83</v>
      </c>
      <c r="AW164" s="13" t="s">
        <v>30</v>
      </c>
      <c r="AX164" s="13" t="s">
        <v>81</v>
      </c>
      <c r="AY164" s="241" t="s">
        <v>137</v>
      </c>
    </row>
    <row r="165" s="2" customFormat="1" ht="33" customHeight="1">
      <c r="A165" s="37"/>
      <c r="B165" s="38"/>
      <c r="C165" s="217" t="s">
        <v>274</v>
      </c>
      <c r="D165" s="217" t="s">
        <v>140</v>
      </c>
      <c r="E165" s="218" t="s">
        <v>281</v>
      </c>
      <c r="F165" s="219" t="s">
        <v>282</v>
      </c>
      <c r="G165" s="220" t="s">
        <v>194</v>
      </c>
      <c r="H165" s="221">
        <v>134</v>
      </c>
      <c r="I165" s="222"/>
      <c r="J165" s="223">
        <f>ROUND(I165*H165,2)</f>
        <v>0</v>
      </c>
      <c r="K165" s="219" t="s">
        <v>144</v>
      </c>
      <c r="L165" s="43"/>
      <c r="M165" s="224" t="s">
        <v>1</v>
      </c>
      <c r="N165" s="225" t="s">
        <v>38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145</v>
      </c>
      <c r="AT165" s="228" t="s">
        <v>140</v>
      </c>
      <c r="AU165" s="228" t="s">
        <v>83</v>
      </c>
      <c r="AY165" s="16" t="s">
        <v>137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81</v>
      </c>
      <c r="BK165" s="229">
        <f>ROUND(I165*H165,2)</f>
        <v>0</v>
      </c>
      <c r="BL165" s="16" t="s">
        <v>145</v>
      </c>
      <c r="BM165" s="228" t="s">
        <v>283</v>
      </c>
    </row>
    <row r="166" s="12" customFormat="1" ht="22.8" customHeight="1">
      <c r="A166" s="12"/>
      <c r="B166" s="201"/>
      <c r="C166" s="202"/>
      <c r="D166" s="203" t="s">
        <v>72</v>
      </c>
      <c r="E166" s="215" t="s">
        <v>83</v>
      </c>
      <c r="F166" s="215" t="s">
        <v>284</v>
      </c>
      <c r="G166" s="202"/>
      <c r="H166" s="202"/>
      <c r="I166" s="205"/>
      <c r="J166" s="216">
        <f>BK166</f>
        <v>0</v>
      </c>
      <c r="K166" s="202"/>
      <c r="L166" s="207"/>
      <c r="M166" s="208"/>
      <c r="N166" s="209"/>
      <c r="O166" s="209"/>
      <c r="P166" s="210">
        <f>SUM(P167:P171)</f>
        <v>0</v>
      </c>
      <c r="Q166" s="209"/>
      <c r="R166" s="210">
        <f>SUM(R167:R171)</f>
        <v>84.119840000000011</v>
      </c>
      <c r="S166" s="209"/>
      <c r="T166" s="211">
        <f>SUM(T167:T171)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2" t="s">
        <v>81</v>
      </c>
      <c r="AT166" s="213" t="s">
        <v>72</v>
      </c>
      <c r="AU166" s="213" t="s">
        <v>81</v>
      </c>
      <c r="AY166" s="212" t="s">
        <v>137</v>
      </c>
      <c r="BK166" s="214">
        <f>SUM(BK167:BK171)</f>
        <v>0</v>
      </c>
    </row>
    <row r="167" s="2" customFormat="1" ht="37.8" customHeight="1">
      <c r="A167" s="37"/>
      <c r="B167" s="38"/>
      <c r="C167" s="217" t="s">
        <v>280</v>
      </c>
      <c r="D167" s="217" t="s">
        <v>140</v>
      </c>
      <c r="E167" s="218" t="s">
        <v>286</v>
      </c>
      <c r="F167" s="219" t="s">
        <v>287</v>
      </c>
      <c r="G167" s="220" t="s">
        <v>194</v>
      </c>
      <c r="H167" s="221">
        <v>532</v>
      </c>
      <c r="I167" s="222"/>
      <c r="J167" s="223">
        <f>ROUND(I167*H167,2)</f>
        <v>0</v>
      </c>
      <c r="K167" s="219" t="s">
        <v>144</v>
      </c>
      <c r="L167" s="43"/>
      <c r="M167" s="224" t="s">
        <v>1</v>
      </c>
      <c r="N167" s="225" t="s">
        <v>38</v>
      </c>
      <c r="O167" s="90"/>
      <c r="P167" s="226">
        <f>O167*H167</f>
        <v>0</v>
      </c>
      <c r="Q167" s="226">
        <v>0.00017000000000000001</v>
      </c>
      <c r="R167" s="226">
        <f>Q167*H167</f>
        <v>0.090440000000000006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145</v>
      </c>
      <c r="AT167" s="228" t="s">
        <v>140</v>
      </c>
      <c r="AU167" s="228" t="s">
        <v>83</v>
      </c>
      <c r="AY167" s="16" t="s">
        <v>137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81</v>
      </c>
      <c r="BK167" s="229">
        <f>ROUND(I167*H167,2)</f>
        <v>0</v>
      </c>
      <c r="BL167" s="16" t="s">
        <v>145</v>
      </c>
      <c r="BM167" s="228" t="s">
        <v>288</v>
      </c>
    </row>
    <row r="168" s="13" customFormat="1">
      <c r="A168" s="13"/>
      <c r="B168" s="230"/>
      <c r="C168" s="231"/>
      <c r="D168" s="232" t="s">
        <v>147</v>
      </c>
      <c r="E168" s="233" t="s">
        <v>1</v>
      </c>
      <c r="F168" s="234" t="s">
        <v>587</v>
      </c>
      <c r="G168" s="231"/>
      <c r="H168" s="235">
        <v>532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147</v>
      </c>
      <c r="AU168" s="241" t="s">
        <v>83</v>
      </c>
      <c r="AV168" s="13" t="s">
        <v>83</v>
      </c>
      <c r="AW168" s="13" t="s">
        <v>30</v>
      </c>
      <c r="AX168" s="13" t="s">
        <v>81</v>
      </c>
      <c r="AY168" s="241" t="s">
        <v>137</v>
      </c>
    </row>
    <row r="169" s="2" customFormat="1" ht="24.15" customHeight="1">
      <c r="A169" s="37"/>
      <c r="B169" s="38"/>
      <c r="C169" s="256" t="s">
        <v>285</v>
      </c>
      <c r="D169" s="256" t="s">
        <v>242</v>
      </c>
      <c r="E169" s="257" t="s">
        <v>290</v>
      </c>
      <c r="F169" s="258" t="s">
        <v>291</v>
      </c>
      <c r="G169" s="259" t="s">
        <v>194</v>
      </c>
      <c r="H169" s="260">
        <v>532</v>
      </c>
      <c r="I169" s="261"/>
      <c r="J169" s="262">
        <f>ROUND(I169*H169,2)</f>
        <v>0</v>
      </c>
      <c r="K169" s="258" t="s">
        <v>144</v>
      </c>
      <c r="L169" s="263"/>
      <c r="M169" s="264" t="s">
        <v>1</v>
      </c>
      <c r="N169" s="265" t="s">
        <v>38</v>
      </c>
      <c r="O169" s="90"/>
      <c r="P169" s="226">
        <f>O169*H169</f>
        <v>0</v>
      </c>
      <c r="Q169" s="226">
        <v>0.00029999999999999997</v>
      </c>
      <c r="R169" s="226">
        <f>Q169*H169</f>
        <v>0.15959999999999999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176</v>
      </c>
      <c r="AT169" s="228" t="s">
        <v>242</v>
      </c>
      <c r="AU169" s="228" t="s">
        <v>83</v>
      </c>
      <c r="AY169" s="16" t="s">
        <v>137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81</v>
      </c>
      <c r="BK169" s="229">
        <f>ROUND(I169*H169,2)</f>
        <v>0</v>
      </c>
      <c r="BL169" s="16" t="s">
        <v>145</v>
      </c>
      <c r="BM169" s="228" t="s">
        <v>292</v>
      </c>
    </row>
    <row r="170" s="2" customFormat="1" ht="55.5" customHeight="1">
      <c r="A170" s="37"/>
      <c r="B170" s="38"/>
      <c r="C170" s="217" t="s">
        <v>7</v>
      </c>
      <c r="D170" s="217" t="s">
        <v>140</v>
      </c>
      <c r="E170" s="218" t="s">
        <v>294</v>
      </c>
      <c r="F170" s="219" t="s">
        <v>295</v>
      </c>
      <c r="G170" s="220" t="s">
        <v>207</v>
      </c>
      <c r="H170" s="221">
        <v>266</v>
      </c>
      <c r="I170" s="222"/>
      <c r="J170" s="223">
        <f>ROUND(I170*H170,2)</f>
        <v>0</v>
      </c>
      <c r="K170" s="219" t="s">
        <v>144</v>
      </c>
      <c r="L170" s="43"/>
      <c r="M170" s="224" t="s">
        <v>1</v>
      </c>
      <c r="N170" s="225" t="s">
        <v>38</v>
      </c>
      <c r="O170" s="90"/>
      <c r="P170" s="226">
        <f>O170*H170</f>
        <v>0</v>
      </c>
      <c r="Q170" s="226">
        <v>0.31530000000000002</v>
      </c>
      <c r="R170" s="226">
        <f>Q170*H170</f>
        <v>83.869800000000012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145</v>
      </c>
      <c r="AT170" s="228" t="s">
        <v>140</v>
      </c>
      <c r="AU170" s="228" t="s">
        <v>83</v>
      </c>
      <c r="AY170" s="16" t="s">
        <v>137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81</v>
      </c>
      <c r="BK170" s="229">
        <f>ROUND(I170*H170,2)</f>
        <v>0</v>
      </c>
      <c r="BL170" s="16" t="s">
        <v>145</v>
      </c>
      <c r="BM170" s="228" t="s">
        <v>296</v>
      </c>
    </row>
    <row r="171" s="13" customFormat="1">
      <c r="A171" s="13"/>
      <c r="B171" s="230"/>
      <c r="C171" s="231"/>
      <c r="D171" s="232" t="s">
        <v>147</v>
      </c>
      <c r="E171" s="233" t="s">
        <v>1</v>
      </c>
      <c r="F171" s="234" t="s">
        <v>588</v>
      </c>
      <c r="G171" s="231"/>
      <c r="H171" s="235">
        <v>266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147</v>
      </c>
      <c r="AU171" s="241" t="s">
        <v>83</v>
      </c>
      <c r="AV171" s="13" t="s">
        <v>83</v>
      </c>
      <c r="AW171" s="13" t="s">
        <v>30</v>
      </c>
      <c r="AX171" s="13" t="s">
        <v>81</v>
      </c>
      <c r="AY171" s="241" t="s">
        <v>137</v>
      </c>
    </row>
    <row r="172" s="12" customFormat="1" ht="22.8" customHeight="1">
      <c r="A172" s="12"/>
      <c r="B172" s="201"/>
      <c r="C172" s="202"/>
      <c r="D172" s="203" t="s">
        <v>72</v>
      </c>
      <c r="E172" s="215" t="s">
        <v>145</v>
      </c>
      <c r="F172" s="215" t="s">
        <v>298</v>
      </c>
      <c r="G172" s="202"/>
      <c r="H172" s="202"/>
      <c r="I172" s="205"/>
      <c r="J172" s="216">
        <f>BK172</f>
        <v>0</v>
      </c>
      <c r="K172" s="202"/>
      <c r="L172" s="207"/>
      <c r="M172" s="208"/>
      <c r="N172" s="209"/>
      <c r="O172" s="209"/>
      <c r="P172" s="210">
        <f>SUM(P173:P174)</f>
        <v>0</v>
      </c>
      <c r="Q172" s="209"/>
      <c r="R172" s="210">
        <f>SUM(R173:R174)</f>
        <v>117.30600000000001</v>
      </c>
      <c r="S172" s="209"/>
      <c r="T172" s="211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2" t="s">
        <v>81</v>
      </c>
      <c r="AT172" s="213" t="s">
        <v>72</v>
      </c>
      <c r="AU172" s="213" t="s">
        <v>81</v>
      </c>
      <c r="AY172" s="212" t="s">
        <v>137</v>
      </c>
      <c r="BK172" s="214">
        <f>SUM(BK173:BK174)</f>
        <v>0</v>
      </c>
    </row>
    <row r="173" s="2" customFormat="1" ht="37.8" customHeight="1">
      <c r="A173" s="37"/>
      <c r="B173" s="38"/>
      <c r="C173" s="217" t="s">
        <v>293</v>
      </c>
      <c r="D173" s="217" t="s">
        <v>140</v>
      </c>
      <c r="E173" s="218" t="s">
        <v>304</v>
      </c>
      <c r="F173" s="219" t="s">
        <v>305</v>
      </c>
      <c r="G173" s="220" t="s">
        <v>215</v>
      </c>
      <c r="H173" s="221">
        <v>53.200000000000003</v>
      </c>
      <c r="I173" s="222"/>
      <c r="J173" s="223">
        <f>ROUND(I173*H173,2)</f>
        <v>0</v>
      </c>
      <c r="K173" s="219" t="s">
        <v>144</v>
      </c>
      <c r="L173" s="43"/>
      <c r="M173" s="224" t="s">
        <v>1</v>
      </c>
      <c r="N173" s="225" t="s">
        <v>38</v>
      </c>
      <c r="O173" s="90"/>
      <c r="P173" s="226">
        <f>O173*H173</f>
        <v>0</v>
      </c>
      <c r="Q173" s="226">
        <v>2.2050000000000001</v>
      </c>
      <c r="R173" s="226">
        <f>Q173*H173</f>
        <v>117.30600000000001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145</v>
      </c>
      <c r="AT173" s="228" t="s">
        <v>140</v>
      </c>
      <c r="AU173" s="228" t="s">
        <v>83</v>
      </c>
      <c r="AY173" s="16" t="s">
        <v>137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81</v>
      </c>
      <c r="BK173" s="229">
        <f>ROUND(I173*H173,2)</f>
        <v>0</v>
      </c>
      <c r="BL173" s="16" t="s">
        <v>145</v>
      </c>
      <c r="BM173" s="228" t="s">
        <v>306</v>
      </c>
    </row>
    <row r="174" s="13" customFormat="1">
      <c r="A174" s="13"/>
      <c r="B174" s="230"/>
      <c r="C174" s="231"/>
      <c r="D174" s="232" t="s">
        <v>147</v>
      </c>
      <c r="E174" s="233" t="s">
        <v>1</v>
      </c>
      <c r="F174" s="234" t="s">
        <v>589</v>
      </c>
      <c r="G174" s="231"/>
      <c r="H174" s="235">
        <v>53.200000000000003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147</v>
      </c>
      <c r="AU174" s="241" t="s">
        <v>83</v>
      </c>
      <c r="AV174" s="13" t="s">
        <v>83</v>
      </c>
      <c r="AW174" s="13" t="s">
        <v>30</v>
      </c>
      <c r="AX174" s="13" t="s">
        <v>81</v>
      </c>
      <c r="AY174" s="241" t="s">
        <v>137</v>
      </c>
    </row>
    <row r="175" s="12" customFormat="1" ht="22.8" customHeight="1">
      <c r="A175" s="12"/>
      <c r="B175" s="201"/>
      <c r="C175" s="202"/>
      <c r="D175" s="203" t="s">
        <v>72</v>
      </c>
      <c r="E175" s="215" t="s">
        <v>163</v>
      </c>
      <c r="F175" s="215" t="s">
        <v>308</v>
      </c>
      <c r="G175" s="202"/>
      <c r="H175" s="202"/>
      <c r="I175" s="205"/>
      <c r="J175" s="216">
        <f>BK175</f>
        <v>0</v>
      </c>
      <c r="K175" s="202"/>
      <c r="L175" s="207"/>
      <c r="M175" s="208"/>
      <c r="N175" s="209"/>
      <c r="O175" s="209"/>
      <c r="P175" s="210">
        <f>SUM(P176:P197)</f>
        <v>0</v>
      </c>
      <c r="Q175" s="209"/>
      <c r="R175" s="210">
        <f>SUM(R176:R197)</f>
        <v>1783.9594199999999</v>
      </c>
      <c r="S175" s="209"/>
      <c r="T175" s="211">
        <f>SUM(T176:T197)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2" t="s">
        <v>81</v>
      </c>
      <c r="AT175" s="213" t="s">
        <v>72</v>
      </c>
      <c r="AU175" s="213" t="s">
        <v>81</v>
      </c>
      <c r="AY175" s="212" t="s">
        <v>137</v>
      </c>
      <c r="BK175" s="214">
        <f>SUM(BK176:BK197)</f>
        <v>0</v>
      </c>
    </row>
    <row r="176" s="2" customFormat="1" ht="33" customHeight="1">
      <c r="A176" s="37"/>
      <c r="B176" s="38"/>
      <c r="C176" s="217" t="s">
        <v>299</v>
      </c>
      <c r="D176" s="217" t="s">
        <v>140</v>
      </c>
      <c r="E176" s="218" t="s">
        <v>511</v>
      </c>
      <c r="F176" s="219" t="s">
        <v>512</v>
      </c>
      <c r="G176" s="220" t="s">
        <v>194</v>
      </c>
      <c r="H176" s="221">
        <v>243</v>
      </c>
      <c r="I176" s="222"/>
      <c r="J176" s="223">
        <f>ROUND(I176*H176,2)</f>
        <v>0</v>
      </c>
      <c r="K176" s="219" t="s">
        <v>144</v>
      </c>
      <c r="L176" s="43"/>
      <c r="M176" s="224" t="s">
        <v>1</v>
      </c>
      <c r="N176" s="225" t="s">
        <v>38</v>
      </c>
      <c r="O176" s="90"/>
      <c r="P176" s="226">
        <f>O176*H176</f>
        <v>0</v>
      </c>
      <c r="Q176" s="226">
        <v>0.34499999999999997</v>
      </c>
      <c r="R176" s="226">
        <f>Q176*H176</f>
        <v>83.834999999999994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145</v>
      </c>
      <c r="AT176" s="228" t="s">
        <v>140</v>
      </c>
      <c r="AU176" s="228" t="s">
        <v>83</v>
      </c>
      <c r="AY176" s="16" t="s">
        <v>137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81</v>
      </c>
      <c r="BK176" s="229">
        <f>ROUND(I176*H176,2)</f>
        <v>0</v>
      </c>
      <c r="BL176" s="16" t="s">
        <v>145</v>
      </c>
      <c r="BM176" s="228" t="s">
        <v>590</v>
      </c>
    </row>
    <row r="177" s="13" customFormat="1">
      <c r="A177" s="13"/>
      <c r="B177" s="230"/>
      <c r="C177" s="231"/>
      <c r="D177" s="232" t="s">
        <v>147</v>
      </c>
      <c r="E177" s="233" t="s">
        <v>1</v>
      </c>
      <c r="F177" s="234" t="s">
        <v>591</v>
      </c>
      <c r="G177" s="231"/>
      <c r="H177" s="235">
        <v>243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147</v>
      </c>
      <c r="AU177" s="241" t="s">
        <v>83</v>
      </c>
      <c r="AV177" s="13" t="s">
        <v>83</v>
      </c>
      <c r="AW177" s="13" t="s">
        <v>30</v>
      </c>
      <c r="AX177" s="13" t="s">
        <v>81</v>
      </c>
      <c r="AY177" s="241" t="s">
        <v>137</v>
      </c>
    </row>
    <row r="178" s="2" customFormat="1" ht="33" customHeight="1">
      <c r="A178" s="37"/>
      <c r="B178" s="38"/>
      <c r="C178" s="217" t="s">
        <v>303</v>
      </c>
      <c r="D178" s="217" t="s">
        <v>140</v>
      </c>
      <c r="E178" s="218" t="s">
        <v>315</v>
      </c>
      <c r="F178" s="219" t="s">
        <v>316</v>
      </c>
      <c r="G178" s="220" t="s">
        <v>194</v>
      </c>
      <c r="H178" s="221">
        <v>1155.5</v>
      </c>
      <c r="I178" s="222"/>
      <c r="J178" s="223">
        <f>ROUND(I178*H178,2)</f>
        <v>0</v>
      </c>
      <c r="K178" s="219" t="s">
        <v>144</v>
      </c>
      <c r="L178" s="43"/>
      <c r="M178" s="224" t="s">
        <v>1</v>
      </c>
      <c r="N178" s="225" t="s">
        <v>38</v>
      </c>
      <c r="O178" s="90"/>
      <c r="P178" s="226">
        <f>O178*H178</f>
        <v>0</v>
      </c>
      <c r="Q178" s="226">
        <v>0.57499999999999996</v>
      </c>
      <c r="R178" s="226">
        <f>Q178*H178</f>
        <v>664.41249999999991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145</v>
      </c>
      <c r="AT178" s="228" t="s">
        <v>140</v>
      </c>
      <c r="AU178" s="228" t="s">
        <v>83</v>
      </c>
      <c r="AY178" s="16" t="s">
        <v>137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81</v>
      </c>
      <c r="BK178" s="229">
        <f>ROUND(I178*H178,2)</f>
        <v>0</v>
      </c>
      <c r="BL178" s="16" t="s">
        <v>145</v>
      </c>
      <c r="BM178" s="228" t="s">
        <v>317</v>
      </c>
    </row>
    <row r="179" s="13" customFormat="1">
      <c r="A179" s="13"/>
      <c r="B179" s="230"/>
      <c r="C179" s="231"/>
      <c r="D179" s="232" t="s">
        <v>147</v>
      </c>
      <c r="E179" s="233" t="s">
        <v>1</v>
      </c>
      <c r="F179" s="234" t="s">
        <v>582</v>
      </c>
      <c r="G179" s="231"/>
      <c r="H179" s="235">
        <v>1016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147</v>
      </c>
      <c r="AU179" s="241" t="s">
        <v>83</v>
      </c>
      <c r="AV179" s="13" t="s">
        <v>83</v>
      </c>
      <c r="AW179" s="13" t="s">
        <v>30</v>
      </c>
      <c r="AX179" s="13" t="s">
        <v>73</v>
      </c>
      <c r="AY179" s="241" t="s">
        <v>137</v>
      </c>
    </row>
    <row r="180" s="13" customFormat="1">
      <c r="A180" s="13"/>
      <c r="B180" s="230"/>
      <c r="C180" s="231"/>
      <c r="D180" s="232" t="s">
        <v>147</v>
      </c>
      <c r="E180" s="233" t="s">
        <v>1</v>
      </c>
      <c r="F180" s="234" t="s">
        <v>584</v>
      </c>
      <c r="G180" s="231"/>
      <c r="H180" s="235">
        <v>139.5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147</v>
      </c>
      <c r="AU180" s="241" t="s">
        <v>83</v>
      </c>
      <c r="AV180" s="13" t="s">
        <v>83</v>
      </c>
      <c r="AW180" s="13" t="s">
        <v>30</v>
      </c>
      <c r="AX180" s="13" t="s">
        <v>73</v>
      </c>
      <c r="AY180" s="241" t="s">
        <v>137</v>
      </c>
    </row>
    <row r="181" s="14" customFormat="1">
      <c r="A181" s="14"/>
      <c r="B181" s="242"/>
      <c r="C181" s="243"/>
      <c r="D181" s="232" t="s">
        <v>147</v>
      </c>
      <c r="E181" s="244" t="s">
        <v>1</v>
      </c>
      <c r="F181" s="245" t="s">
        <v>149</v>
      </c>
      <c r="G181" s="243"/>
      <c r="H181" s="246">
        <v>1155.5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147</v>
      </c>
      <c r="AU181" s="252" t="s">
        <v>83</v>
      </c>
      <c r="AV181" s="14" t="s">
        <v>145</v>
      </c>
      <c r="AW181" s="14" t="s">
        <v>30</v>
      </c>
      <c r="AX181" s="14" t="s">
        <v>81</v>
      </c>
      <c r="AY181" s="252" t="s">
        <v>137</v>
      </c>
    </row>
    <row r="182" s="2" customFormat="1" ht="37.8" customHeight="1">
      <c r="A182" s="37"/>
      <c r="B182" s="38"/>
      <c r="C182" s="217" t="s">
        <v>309</v>
      </c>
      <c r="D182" s="217" t="s">
        <v>140</v>
      </c>
      <c r="E182" s="218" t="s">
        <v>592</v>
      </c>
      <c r="F182" s="219" t="s">
        <v>593</v>
      </c>
      <c r="G182" s="220" t="s">
        <v>194</v>
      </c>
      <c r="H182" s="221">
        <v>243</v>
      </c>
      <c r="I182" s="222"/>
      <c r="J182" s="223">
        <f>ROUND(I182*H182,2)</f>
        <v>0</v>
      </c>
      <c r="K182" s="219" t="s">
        <v>144</v>
      </c>
      <c r="L182" s="43"/>
      <c r="M182" s="224" t="s">
        <v>1</v>
      </c>
      <c r="N182" s="225" t="s">
        <v>38</v>
      </c>
      <c r="O182" s="90"/>
      <c r="P182" s="226">
        <f>O182*H182</f>
        <v>0</v>
      </c>
      <c r="Q182" s="226">
        <v>0.37190000000000001</v>
      </c>
      <c r="R182" s="226">
        <f>Q182*H182</f>
        <v>90.371700000000004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145</v>
      </c>
      <c r="AT182" s="228" t="s">
        <v>140</v>
      </c>
      <c r="AU182" s="228" t="s">
        <v>83</v>
      </c>
      <c r="AY182" s="16" t="s">
        <v>137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81</v>
      </c>
      <c r="BK182" s="229">
        <f>ROUND(I182*H182,2)</f>
        <v>0</v>
      </c>
      <c r="BL182" s="16" t="s">
        <v>145</v>
      </c>
      <c r="BM182" s="228" t="s">
        <v>594</v>
      </c>
    </row>
    <row r="183" s="13" customFormat="1">
      <c r="A183" s="13"/>
      <c r="B183" s="230"/>
      <c r="C183" s="231"/>
      <c r="D183" s="232" t="s">
        <v>147</v>
      </c>
      <c r="E183" s="233" t="s">
        <v>1</v>
      </c>
      <c r="F183" s="234" t="s">
        <v>591</v>
      </c>
      <c r="G183" s="231"/>
      <c r="H183" s="235">
        <v>243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147</v>
      </c>
      <c r="AU183" s="241" t="s">
        <v>83</v>
      </c>
      <c r="AV183" s="13" t="s">
        <v>83</v>
      </c>
      <c r="AW183" s="13" t="s">
        <v>30</v>
      </c>
      <c r="AX183" s="13" t="s">
        <v>81</v>
      </c>
      <c r="AY183" s="241" t="s">
        <v>137</v>
      </c>
    </row>
    <row r="184" s="2" customFormat="1" ht="37.8" customHeight="1">
      <c r="A184" s="37"/>
      <c r="B184" s="38"/>
      <c r="C184" s="217" t="s">
        <v>314</v>
      </c>
      <c r="D184" s="217" t="s">
        <v>140</v>
      </c>
      <c r="E184" s="218" t="s">
        <v>319</v>
      </c>
      <c r="F184" s="219" t="s">
        <v>320</v>
      </c>
      <c r="G184" s="220" t="s">
        <v>194</v>
      </c>
      <c r="H184" s="221">
        <v>1016</v>
      </c>
      <c r="I184" s="222"/>
      <c r="J184" s="223">
        <f>ROUND(I184*H184,2)</f>
        <v>0</v>
      </c>
      <c r="K184" s="219" t="s">
        <v>144</v>
      </c>
      <c r="L184" s="43"/>
      <c r="M184" s="224" t="s">
        <v>1</v>
      </c>
      <c r="N184" s="225" t="s">
        <v>38</v>
      </c>
      <c r="O184" s="90"/>
      <c r="P184" s="226">
        <f>O184*H184</f>
        <v>0</v>
      </c>
      <c r="Q184" s="226">
        <v>0.42148999999999998</v>
      </c>
      <c r="R184" s="226">
        <f>Q184*H184</f>
        <v>428.23383999999999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145</v>
      </c>
      <c r="AT184" s="228" t="s">
        <v>140</v>
      </c>
      <c r="AU184" s="228" t="s">
        <v>83</v>
      </c>
      <c r="AY184" s="16" t="s">
        <v>137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81</v>
      </c>
      <c r="BK184" s="229">
        <f>ROUND(I184*H184,2)</f>
        <v>0</v>
      </c>
      <c r="BL184" s="16" t="s">
        <v>145</v>
      </c>
      <c r="BM184" s="228" t="s">
        <v>321</v>
      </c>
    </row>
    <row r="185" s="13" customFormat="1">
      <c r="A185" s="13"/>
      <c r="B185" s="230"/>
      <c r="C185" s="231"/>
      <c r="D185" s="232" t="s">
        <v>147</v>
      </c>
      <c r="E185" s="233" t="s">
        <v>1</v>
      </c>
      <c r="F185" s="234" t="s">
        <v>582</v>
      </c>
      <c r="G185" s="231"/>
      <c r="H185" s="235">
        <v>1016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147</v>
      </c>
      <c r="AU185" s="241" t="s">
        <v>83</v>
      </c>
      <c r="AV185" s="13" t="s">
        <v>83</v>
      </c>
      <c r="AW185" s="13" t="s">
        <v>30</v>
      </c>
      <c r="AX185" s="13" t="s">
        <v>81</v>
      </c>
      <c r="AY185" s="241" t="s">
        <v>137</v>
      </c>
    </row>
    <row r="186" s="2" customFormat="1" ht="44.25" customHeight="1">
      <c r="A186" s="37"/>
      <c r="B186" s="38"/>
      <c r="C186" s="217" t="s">
        <v>318</v>
      </c>
      <c r="D186" s="217" t="s">
        <v>140</v>
      </c>
      <c r="E186" s="218" t="s">
        <v>323</v>
      </c>
      <c r="F186" s="219" t="s">
        <v>324</v>
      </c>
      <c r="G186" s="220" t="s">
        <v>194</v>
      </c>
      <c r="H186" s="221">
        <v>1016</v>
      </c>
      <c r="I186" s="222"/>
      <c r="J186" s="223">
        <f>ROUND(I186*H186,2)</f>
        <v>0</v>
      </c>
      <c r="K186" s="219" t="s">
        <v>144</v>
      </c>
      <c r="L186" s="43"/>
      <c r="M186" s="224" t="s">
        <v>1</v>
      </c>
      <c r="N186" s="225" t="s">
        <v>38</v>
      </c>
      <c r="O186" s="90"/>
      <c r="P186" s="226">
        <f>O186*H186</f>
        <v>0</v>
      </c>
      <c r="Q186" s="226">
        <v>0.13188</v>
      </c>
      <c r="R186" s="226">
        <f>Q186*H186</f>
        <v>133.99008000000001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145</v>
      </c>
      <c r="AT186" s="228" t="s">
        <v>140</v>
      </c>
      <c r="AU186" s="228" t="s">
        <v>83</v>
      </c>
      <c r="AY186" s="16" t="s">
        <v>137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81</v>
      </c>
      <c r="BK186" s="229">
        <f>ROUND(I186*H186,2)</f>
        <v>0</v>
      </c>
      <c r="BL186" s="16" t="s">
        <v>145</v>
      </c>
      <c r="BM186" s="228" t="s">
        <v>325</v>
      </c>
    </row>
    <row r="187" s="13" customFormat="1">
      <c r="A187" s="13"/>
      <c r="B187" s="230"/>
      <c r="C187" s="231"/>
      <c r="D187" s="232" t="s">
        <v>147</v>
      </c>
      <c r="E187" s="233" t="s">
        <v>1</v>
      </c>
      <c r="F187" s="234" t="s">
        <v>582</v>
      </c>
      <c r="G187" s="231"/>
      <c r="H187" s="235">
        <v>1016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147</v>
      </c>
      <c r="AU187" s="241" t="s">
        <v>83</v>
      </c>
      <c r="AV187" s="13" t="s">
        <v>83</v>
      </c>
      <c r="AW187" s="13" t="s">
        <v>30</v>
      </c>
      <c r="AX187" s="13" t="s">
        <v>81</v>
      </c>
      <c r="AY187" s="241" t="s">
        <v>137</v>
      </c>
    </row>
    <row r="188" s="2" customFormat="1" ht="24.15" customHeight="1">
      <c r="A188" s="37"/>
      <c r="B188" s="38"/>
      <c r="C188" s="217" t="s">
        <v>322</v>
      </c>
      <c r="D188" s="217" t="s">
        <v>140</v>
      </c>
      <c r="E188" s="218" t="s">
        <v>327</v>
      </c>
      <c r="F188" s="219" t="s">
        <v>328</v>
      </c>
      <c r="G188" s="220" t="s">
        <v>194</v>
      </c>
      <c r="H188" s="221">
        <v>1016</v>
      </c>
      <c r="I188" s="222"/>
      <c r="J188" s="223">
        <f>ROUND(I188*H188,2)</f>
        <v>0</v>
      </c>
      <c r="K188" s="219" t="s">
        <v>144</v>
      </c>
      <c r="L188" s="43"/>
      <c r="M188" s="224" t="s">
        <v>1</v>
      </c>
      <c r="N188" s="225" t="s">
        <v>38</v>
      </c>
      <c r="O188" s="90"/>
      <c r="P188" s="226">
        <f>O188*H188</f>
        <v>0</v>
      </c>
      <c r="Q188" s="226">
        <v>0.00031</v>
      </c>
      <c r="R188" s="226">
        <f>Q188*H188</f>
        <v>0.31496000000000002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145</v>
      </c>
      <c r="AT188" s="228" t="s">
        <v>140</v>
      </c>
      <c r="AU188" s="228" t="s">
        <v>83</v>
      </c>
      <c r="AY188" s="16" t="s">
        <v>137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81</v>
      </c>
      <c r="BK188" s="229">
        <f>ROUND(I188*H188,2)</f>
        <v>0</v>
      </c>
      <c r="BL188" s="16" t="s">
        <v>145</v>
      </c>
      <c r="BM188" s="228" t="s">
        <v>329</v>
      </c>
    </row>
    <row r="189" s="13" customFormat="1">
      <c r="A189" s="13"/>
      <c r="B189" s="230"/>
      <c r="C189" s="231"/>
      <c r="D189" s="232" t="s">
        <v>147</v>
      </c>
      <c r="E189" s="233" t="s">
        <v>1</v>
      </c>
      <c r="F189" s="234" t="s">
        <v>582</v>
      </c>
      <c r="G189" s="231"/>
      <c r="H189" s="235">
        <v>1016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147</v>
      </c>
      <c r="AU189" s="241" t="s">
        <v>83</v>
      </c>
      <c r="AV189" s="13" t="s">
        <v>83</v>
      </c>
      <c r="AW189" s="13" t="s">
        <v>30</v>
      </c>
      <c r="AX189" s="13" t="s">
        <v>81</v>
      </c>
      <c r="AY189" s="241" t="s">
        <v>137</v>
      </c>
    </row>
    <row r="190" s="2" customFormat="1" ht="24.15" customHeight="1">
      <c r="A190" s="37"/>
      <c r="B190" s="38"/>
      <c r="C190" s="217" t="s">
        <v>326</v>
      </c>
      <c r="D190" s="217" t="s">
        <v>140</v>
      </c>
      <c r="E190" s="218" t="s">
        <v>331</v>
      </c>
      <c r="F190" s="219" t="s">
        <v>332</v>
      </c>
      <c r="G190" s="220" t="s">
        <v>194</v>
      </c>
      <c r="H190" s="221">
        <v>1016</v>
      </c>
      <c r="I190" s="222"/>
      <c r="J190" s="223">
        <f>ROUND(I190*H190,2)</f>
        <v>0</v>
      </c>
      <c r="K190" s="219" t="s">
        <v>144</v>
      </c>
      <c r="L190" s="43"/>
      <c r="M190" s="224" t="s">
        <v>1</v>
      </c>
      <c r="N190" s="225" t="s">
        <v>38</v>
      </c>
      <c r="O190" s="90"/>
      <c r="P190" s="226">
        <f>O190*H190</f>
        <v>0</v>
      </c>
      <c r="Q190" s="226">
        <v>0.00040999999999999999</v>
      </c>
      <c r="R190" s="226">
        <f>Q190*H190</f>
        <v>0.41655999999999999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145</v>
      </c>
      <c r="AT190" s="228" t="s">
        <v>140</v>
      </c>
      <c r="AU190" s="228" t="s">
        <v>83</v>
      </c>
      <c r="AY190" s="16" t="s">
        <v>137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81</v>
      </c>
      <c r="BK190" s="229">
        <f>ROUND(I190*H190,2)</f>
        <v>0</v>
      </c>
      <c r="BL190" s="16" t="s">
        <v>145</v>
      </c>
      <c r="BM190" s="228" t="s">
        <v>333</v>
      </c>
    </row>
    <row r="191" s="13" customFormat="1">
      <c r="A191" s="13"/>
      <c r="B191" s="230"/>
      <c r="C191" s="231"/>
      <c r="D191" s="232" t="s">
        <v>147</v>
      </c>
      <c r="E191" s="233" t="s">
        <v>1</v>
      </c>
      <c r="F191" s="234" t="s">
        <v>582</v>
      </c>
      <c r="G191" s="231"/>
      <c r="H191" s="235">
        <v>1016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147</v>
      </c>
      <c r="AU191" s="241" t="s">
        <v>83</v>
      </c>
      <c r="AV191" s="13" t="s">
        <v>83</v>
      </c>
      <c r="AW191" s="13" t="s">
        <v>30</v>
      </c>
      <c r="AX191" s="13" t="s">
        <v>81</v>
      </c>
      <c r="AY191" s="241" t="s">
        <v>137</v>
      </c>
    </row>
    <row r="192" s="2" customFormat="1" ht="49.05" customHeight="1">
      <c r="A192" s="37"/>
      <c r="B192" s="38"/>
      <c r="C192" s="217" t="s">
        <v>330</v>
      </c>
      <c r="D192" s="217" t="s">
        <v>140</v>
      </c>
      <c r="E192" s="218" t="s">
        <v>335</v>
      </c>
      <c r="F192" s="219" t="s">
        <v>336</v>
      </c>
      <c r="G192" s="220" t="s">
        <v>194</v>
      </c>
      <c r="H192" s="221">
        <v>1016</v>
      </c>
      <c r="I192" s="222"/>
      <c r="J192" s="223">
        <f>ROUND(I192*H192,2)</f>
        <v>0</v>
      </c>
      <c r="K192" s="219" t="s">
        <v>144</v>
      </c>
      <c r="L192" s="43"/>
      <c r="M192" s="224" t="s">
        <v>1</v>
      </c>
      <c r="N192" s="225" t="s">
        <v>38</v>
      </c>
      <c r="O192" s="90"/>
      <c r="P192" s="226">
        <f>O192*H192</f>
        <v>0</v>
      </c>
      <c r="Q192" s="226">
        <v>0.10373</v>
      </c>
      <c r="R192" s="226">
        <f>Q192*H192</f>
        <v>105.38968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145</v>
      </c>
      <c r="AT192" s="228" t="s">
        <v>140</v>
      </c>
      <c r="AU192" s="228" t="s">
        <v>83</v>
      </c>
      <c r="AY192" s="16" t="s">
        <v>137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81</v>
      </c>
      <c r="BK192" s="229">
        <f>ROUND(I192*H192,2)</f>
        <v>0</v>
      </c>
      <c r="BL192" s="16" t="s">
        <v>145</v>
      </c>
      <c r="BM192" s="228" t="s">
        <v>337</v>
      </c>
    </row>
    <row r="193" s="13" customFormat="1">
      <c r="A193" s="13"/>
      <c r="B193" s="230"/>
      <c r="C193" s="231"/>
      <c r="D193" s="232" t="s">
        <v>147</v>
      </c>
      <c r="E193" s="233" t="s">
        <v>1</v>
      </c>
      <c r="F193" s="234" t="s">
        <v>582</v>
      </c>
      <c r="G193" s="231"/>
      <c r="H193" s="235">
        <v>1016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147</v>
      </c>
      <c r="AU193" s="241" t="s">
        <v>83</v>
      </c>
      <c r="AV193" s="13" t="s">
        <v>83</v>
      </c>
      <c r="AW193" s="13" t="s">
        <v>30</v>
      </c>
      <c r="AX193" s="13" t="s">
        <v>81</v>
      </c>
      <c r="AY193" s="241" t="s">
        <v>137</v>
      </c>
    </row>
    <row r="194" s="2" customFormat="1" ht="44.25" customHeight="1">
      <c r="A194" s="37"/>
      <c r="B194" s="38"/>
      <c r="C194" s="217" t="s">
        <v>334</v>
      </c>
      <c r="D194" s="217" t="s">
        <v>140</v>
      </c>
      <c r="E194" s="218" t="s">
        <v>339</v>
      </c>
      <c r="F194" s="219" t="s">
        <v>340</v>
      </c>
      <c r="G194" s="220" t="s">
        <v>194</v>
      </c>
      <c r="H194" s="221">
        <v>1016</v>
      </c>
      <c r="I194" s="222"/>
      <c r="J194" s="223">
        <f>ROUND(I194*H194,2)</f>
        <v>0</v>
      </c>
      <c r="K194" s="219" t="s">
        <v>144</v>
      </c>
      <c r="L194" s="43"/>
      <c r="M194" s="224" t="s">
        <v>1</v>
      </c>
      <c r="N194" s="225" t="s">
        <v>38</v>
      </c>
      <c r="O194" s="90"/>
      <c r="P194" s="226">
        <f>O194*H194</f>
        <v>0</v>
      </c>
      <c r="Q194" s="226">
        <v>0.12966</v>
      </c>
      <c r="R194" s="226">
        <f>Q194*H194</f>
        <v>131.73455999999999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145</v>
      </c>
      <c r="AT194" s="228" t="s">
        <v>140</v>
      </c>
      <c r="AU194" s="228" t="s">
        <v>83</v>
      </c>
      <c r="AY194" s="16" t="s">
        <v>137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81</v>
      </c>
      <c r="BK194" s="229">
        <f>ROUND(I194*H194,2)</f>
        <v>0</v>
      </c>
      <c r="BL194" s="16" t="s">
        <v>145</v>
      </c>
      <c r="BM194" s="228" t="s">
        <v>341</v>
      </c>
    </row>
    <row r="195" s="13" customFormat="1">
      <c r="A195" s="13"/>
      <c r="B195" s="230"/>
      <c r="C195" s="231"/>
      <c r="D195" s="232" t="s">
        <v>147</v>
      </c>
      <c r="E195" s="233" t="s">
        <v>1</v>
      </c>
      <c r="F195" s="234" t="s">
        <v>582</v>
      </c>
      <c r="G195" s="231"/>
      <c r="H195" s="235">
        <v>1016</v>
      </c>
      <c r="I195" s="236"/>
      <c r="J195" s="231"/>
      <c r="K195" s="231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147</v>
      </c>
      <c r="AU195" s="241" t="s">
        <v>83</v>
      </c>
      <c r="AV195" s="13" t="s">
        <v>83</v>
      </c>
      <c r="AW195" s="13" t="s">
        <v>30</v>
      </c>
      <c r="AX195" s="13" t="s">
        <v>81</v>
      </c>
      <c r="AY195" s="241" t="s">
        <v>137</v>
      </c>
    </row>
    <row r="196" s="2" customFormat="1" ht="24.15" customHeight="1">
      <c r="A196" s="37"/>
      <c r="B196" s="38"/>
      <c r="C196" s="217" t="s">
        <v>338</v>
      </c>
      <c r="D196" s="217" t="s">
        <v>140</v>
      </c>
      <c r="E196" s="218" t="s">
        <v>595</v>
      </c>
      <c r="F196" s="219" t="s">
        <v>596</v>
      </c>
      <c r="G196" s="220" t="s">
        <v>194</v>
      </c>
      <c r="H196" s="221">
        <v>243</v>
      </c>
      <c r="I196" s="222"/>
      <c r="J196" s="223">
        <f>ROUND(I196*H196,2)</f>
        <v>0</v>
      </c>
      <c r="K196" s="219" t="s">
        <v>144</v>
      </c>
      <c r="L196" s="43"/>
      <c r="M196" s="224" t="s">
        <v>1</v>
      </c>
      <c r="N196" s="225" t="s">
        <v>38</v>
      </c>
      <c r="O196" s="90"/>
      <c r="P196" s="226">
        <f>O196*H196</f>
        <v>0</v>
      </c>
      <c r="Q196" s="226">
        <v>0.59777999999999998</v>
      </c>
      <c r="R196" s="226">
        <f>Q196*H196</f>
        <v>145.26053999999999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145</v>
      </c>
      <c r="AT196" s="228" t="s">
        <v>140</v>
      </c>
      <c r="AU196" s="228" t="s">
        <v>83</v>
      </c>
      <c r="AY196" s="16" t="s">
        <v>137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81</v>
      </c>
      <c r="BK196" s="229">
        <f>ROUND(I196*H196,2)</f>
        <v>0</v>
      </c>
      <c r="BL196" s="16" t="s">
        <v>145</v>
      </c>
      <c r="BM196" s="228" t="s">
        <v>597</v>
      </c>
    </row>
    <row r="197" s="13" customFormat="1">
      <c r="A197" s="13"/>
      <c r="B197" s="230"/>
      <c r="C197" s="231"/>
      <c r="D197" s="232" t="s">
        <v>147</v>
      </c>
      <c r="E197" s="233" t="s">
        <v>1</v>
      </c>
      <c r="F197" s="234" t="s">
        <v>591</v>
      </c>
      <c r="G197" s="231"/>
      <c r="H197" s="235">
        <v>243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147</v>
      </c>
      <c r="AU197" s="241" t="s">
        <v>83</v>
      </c>
      <c r="AV197" s="13" t="s">
        <v>83</v>
      </c>
      <c r="AW197" s="13" t="s">
        <v>30</v>
      </c>
      <c r="AX197" s="13" t="s">
        <v>81</v>
      </c>
      <c r="AY197" s="241" t="s">
        <v>137</v>
      </c>
    </row>
    <row r="198" s="12" customFormat="1" ht="22.8" customHeight="1">
      <c r="A198" s="12"/>
      <c r="B198" s="201"/>
      <c r="C198" s="202"/>
      <c r="D198" s="203" t="s">
        <v>72</v>
      </c>
      <c r="E198" s="215" t="s">
        <v>226</v>
      </c>
      <c r="F198" s="215" t="s">
        <v>350</v>
      </c>
      <c r="G198" s="202"/>
      <c r="H198" s="202"/>
      <c r="I198" s="205"/>
      <c r="J198" s="216">
        <f>BK198</f>
        <v>0</v>
      </c>
      <c r="K198" s="202"/>
      <c r="L198" s="207"/>
      <c r="M198" s="208"/>
      <c r="N198" s="209"/>
      <c r="O198" s="209"/>
      <c r="P198" s="210">
        <f>SUM(P199:P217)</f>
        <v>0</v>
      </c>
      <c r="Q198" s="209"/>
      <c r="R198" s="210">
        <f>SUM(R199:R217)</f>
        <v>44.776779999999995</v>
      </c>
      <c r="S198" s="209"/>
      <c r="T198" s="211">
        <f>SUM(T199:T217)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2" t="s">
        <v>81</v>
      </c>
      <c r="AT198" s="213" t="s">
        <v>72</v>
      </c>
      <c r="AU198" s="213" t="s">
        <v>81</v>
      </c>
      <c r="AY198" s="212" t="s">
        <v>137</v>
      </c>
      <c r="BK198" s="214">
        <f>SUM(BK199:BK217)</f>
        <v>0</v>
      </c>
    </row>
    <row r="199" s="2" customFormat="1" ht="24.15" customHeight="1">
      <c r="A199" s="37"/>
      <c r="B199" s="38"/>
      <c r="C199" s="217" t="s">
        <v>342</v>
      </c>
      <c r="D199" s="217" t="s">
        <v>140</v>
      </c>
      <c r="E199" s="218" t="s">
        <v>414</v>
      </c>
      <c r="F199" s="219" t="s">
        <v>415</v>
      </c>
      <c r="G199" s="220" t="s">
        <v>416</v>
      </c>
      <c r="H199" s="221">
        <v>6</v>
      </c>
      <c r="I199" s="222"/>
      <c r="J199" s="223">
        <f>ROUND(I199*H199,2)</f>
        <v>0</v>
      </c>
      <c r="K199" s="219" t="s">
        <v>144</v>
      </c>
      <c r="L199" s="43"/>
      <c r="M199" s="224" t="s">
        <v>1</v>
      </c>
      <c r="N199" s="225" t="s">
        <v>38</v>
      </c>
      <c r="O199" s="90"/>
      <c r="P199" s="226">
        <f>O199*H199</f>
        <v>0</v>
      </c>
      <c r="Q199" s="226">
        <v>0.00069999999999999999</v>
      </c>
      <c r="R199" s="226">
        <f>Q199*H199</f>
        <v>0.0041999999999999997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145</v>
      </c>
      <c r="AT199" s="228" t="s">
        <v>140</v>
      </c>
      <c r="AU199" s="228" t="s">
        <v>83</v>
      </c>
      <c r="AY199" s="16" t="s">
        <v>137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81</v>
      </c>
      <c r="BK199" s="229">
        <f>ROUND(I199*H199,2)</f>
        <v>0</v>
      </c>
      <c r="BL199" s="16" t="s">
        <v>145</v>
      </c>
      <c r="BM199" s="228" t="s">
        <v>417</v>
      </c>
    </row>
    <row r="200" s="2" customFormat="1" ht="21.75" customHeight="1">
      <c r="A200" s="37"/>
      <c r="B200" s="38"/>
      <c r="C200" s="256" t="s">
        <v>346</v>
      </c>
      <c r="D200" s="256" t="s">
        <v>242</v>
      </c>
      <c r="E200" s="257" t="s">
        <v>598</v>
      </c>
      <c r="F200" s="258" t="s">
        <v>599</v>
      </c>
      <c r="G200" s="259" t="s">
        <v>416</v>
      </c>
      <c r="H200" s="260">
        <v>2</v>
      </c>
      <c r="I200" s="261"/>
      <c r="J200" s="262">
        <f>ROUND(I200*H200,2)</f>
        <v>0</v>
      </c>
      <c r="K200" s="258" t="s">
        <v>144</v>
      </c>
      <c r="L200" s="263"/>
      <c r="M200" s="264" t="s">
        <v>1</v>
      </c>
      <c r="N200" s="265" t="s">
        <v>38</v>
      </c>
      <c r="O200" s="90"/>
      <c r="P200" s="226">
        <f>O200*H200</f>
        <v>0</v>
      </c>
      <c r="Q200" s="226">
        <v>0.0035999999999999999</v>
      </c>
      <c r="R200" s="226">
        <f>Q200*H200</f>
        <v>0.0071999999999999998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176</v>
      </c>
      <c r="AT200" s="228" t="s">
        <v>242</v>
      </c>
      <c r="AU200" s="228" t="s">
        <v>83</v>
      </c>
      <c r="AY200" s="16" t="s">
        <v>137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81</v>
      </c>
      <c r="BK200" s="229">
        <f>ROUND(I200*H200,2)</f>
        <v>0</v>
      </c>
      <c r="BL200" s="16" t="s">
        <v>145</v>
      </c>
      <c r="BM200" s="228" t="s">
        <v>600</v>
      </c>
    </row>
    <row r="201" s="2" customFormat="1" ht="24.15" customHeight="1">
      <c r="A201" s="37"/>
      <c r="B201" s="38"/>
      <c r="C201" s="256" t="s">
        <v>351</v>
      </c>
      <c r="D201" s="256" t="s">
        <v>242</v>
      </c>
      <c r="E201" s="257" t="s">
        <v>418</v>
      </c>
      <c r="F201" s="258" t="s">
        <v>419</v>
      </c>
      <c r="G201" s="259" t="s">
        <v>416</v>
      </c>
      <c r="H201" s="260">
        <v>2</v>
      </c>
      <c r="I201" s="261"/>
      <c r="J201" s="262">
        <f>ROUND(I201*H201,2)</f>
        <v>0</v>
      </c>
      <c r="K201" s="258" t="s">
        <v>144</v>
      </c>
      <c r="L201" s="263"/>
      <c r="M201" s="264" t="s">
        <v>1</v>
      </c>
      <c r="N201" s="265" t="s">
        <v>38</v>
      </c>
      <c r="O201" s="90"/>
      <c r="P201" s="226">
        <f>O201*H201</f>
        <v>0</v>
      </c>
      <c r="Q201" s="226">
        <v>0.0012999999999999999</v>
      </c>
      <c r="R201" s="226">
        <f>Q201*H201</f>
        <v>0.0025999999999999999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176</v>
      </c>
      <c r="AT201" s="228" t="s">
        <v>242</v>
      </c>
      <c r="AU201" s="228" t="s">
        <v>83</v>
      </c>
      <c r="AY201" s="16" t="s">
        <v>137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81</v>
      </c>
      <c r="BK201" s="229">
        <f>ROUND(I201*H201,2)</f>
        <v>0</v>
      </c>
      <c r="BL201" s="16" t="s">
        <v>145</v>
      </c>
      <c r="BM201" s="228" t="s">
        <v>420</v>
      </c>
    </row>
    <row r="202" s="2" customFormat="1" ht="16.5" customHeight="1">
      <c r="A202" s="37"/>
      <c r="B202" s="38"/>
      <c r="C202" s="256" t="s">
        <v>355</v>
      </c>
      <c r="D202" s="256" t="s">
        <v>242</v>
      </c>
      <c r="E202" s="257" t="s">
        <v>421</v>
      </c>
      <c r="F202" s="258" t="s">
        <v>422</v>
      </c>
      <c r="G202" s="259" t="s">
        <v>416</v>
      </c>
      <c r="H202" s="260">
        <v>1</v>
      </c>
      <c r="I202" s="261"/>
      <c r="J202" s="262">
        <f>ROUND(I202*H202,2)</f>
        <v>0</v>
      </c>
      <c r="K202" s="258" t="s">
        <v>144</v>
      </c>
      <c r="L202" s="263"/>
      <c r="M202" s="264" t="s">
        <v>1</v>
      </c>
      <c r="N202" s="265" t="s">
        <v>38</v>
      </c>
      <c r="O202" s="90"/>
      <c r="P202" s="226">
        <f>O202*H202</f>
        <v>0</v>
      </c>
      <c r="Q202" s="226">
        <v>0.0025999999999999999</v>
      </c>
      <c r="R202" s="226">
        <f>Q202*H202</f>
        <v>0.0025999999999999999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176</v>
      </c>
      <c r="AT202" s="228" t="s">
        <v>242</v>
      </c>
      <c r="AU202" s="228" t="s">
        <v>83</v>
      </c>
      <c r="AY202" s="16" t="s">
        <v>137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81</v>
      </c>
      <c r="BK202" s="229">
        <f>ROUND(I202*H202,2)</f>
        <v>0</v>
      </c>
      <c r="BL202" s="16" t="s">
        <v>145</v>
      </c>
      <c r="BM202" s="228" t="s">
        <v>423</v>
      </c>
    </row>
    <row r="203" s="2" customFormat="1" ht="16.5" customHeight="1">
      <c r="A203" s="37"/>
      <c r="B203" s="38"/>
      <c r="C203" s="256" t="s">
        <v>360</v>
      </c>
      <c r="D203" s="256" t="s">
        <v>242</v>
      </c>
      <c r="E203" s="257" t="s">
        <v>424</v>
      </c>
      <c r="F203" s="258" t="s">
        <v>425</v>
      </c>
      <c r="G203" s="259" t="s">
        <v>416</v>
      </c>
      <c r="H203" s="260">
        <v>1</v>
      </c>
      <c r="I203" s="261"/>
      <c r="J203" s="262">
        <f>ROUND(I203*H203,2)</f>
        <v>0</v>
      </c>
      <c r="K203" s="258" t="s">
        <v>144</v>
      </c>
      <c r="L203" s="263"/>
      <c r="M203" s="264" t="s">
        <v>1</v>
      </c>
      <c r="N203" s="265" t="s">
        <v>38</v>
      </c>
      <c r="O203" s="90"/>
      <c r="P203" s="226">
        <f>O203*H203</f>
        <v>0</v>
      </c>
      <c r="Q203" s="226">
        <v>0.0040000000000000001</v>
      </c>
      <c r="R203" s="226">
        <f>Q203*H203</f>
        <v>0.0040000000000000001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176</v>
      </c>
      <c r="AT203" s="228" t="s">
        <v>242</v>
      </c>
      <c r="AU203" s="228" t="s">
        <v>83</v>
      </c>
      <c r="AY203" s="16" t="s">
        <v>137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81</v>
      </c>
      <c r="BK203" s="229">
        <f>ROUND(I203*H203,2)</f>
        <v>0</v>
      </c>
      <c r="BL203" s="16" t="s">
        <v>145</v>
      </c>
      <c r="BM203" s="228" t="s">
        <v>426</v>
      </c>
    </row>
    <row r="204" s="2" customFormat="1" ht="24.15" customHeight="1">
      <c r="A204" s="37"/>
      <c r="B204" s="38"/>
      <c r="C204" s="217" t="s">
        <v>364</v>
      </c>
      <c r="D204" s="217" t="s">
        <v>140</v>
      </c>
      <c r="E204" s="218" t="s">
        <v>427</v>
      </c>
      <c r="F204" s="219" t="s">
        <v>428</v>
      </c>
      <c r="G204" s="220" t="s">
        <v>416</v>
      </c>
      <c r="H204" s="221">
        <v>4</v>
      </c>
      <c r="I204" s="222"/>
      <c r="J204" s="223">
        <f>ROUND(I204*H204,2)</f>
        <v>0</v>
      </c>
      <c r="K204" s="219" t="s">
        <v>144</v>
      </c>
      <c r="L204" s="43"/>
      <c r="M204" s="224" t="s">
        <v>1</v>
      </c>
      <c r="N204" s="225" t="s">
        <v>38</v>
      </c>
      <c r="O204" s="90"/>
      <c r="P204" s="226">
        <f>O204*H204</f>
        <v>0</v>
      </c>
      <c r="Q204" s="226">
        <v>0.11241</v>
      </c>
      <c r="R204" s="226">
        <f>Q204*H204</f>
        <v>0.44963999999999998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145</v>
      </c>
      <c r="AT204" s="228" t="s">
        <v>140</v>
      </c>
      <c r="AU204" s="228" t="s">
        <v>83</v>
      </c>
      <c r="AY204" s="16" t="s">
        <v>137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81</v>
      </c>
      <c r="BK204" s="229">
        <f>ROUND(I204*H204,2)</f>
        <v>0</v>
      </c>
      <c r="BL204" s="16" t="s">
        <v>145</v>
      </c>
      <c r="BM204" s="228" t="s">
        <v>429</v>
      </c>
    </row>
    <row r="205" s="2" customFormat="1" ht="33" customHeight="1">
      <c r="A205" s="37"/>
      <c r="B205" s="38"/>
      <c r="C205" s="217" t="s">
        <v>370</v>
      </c>
      <c r="D205" s="217" t="s">
        <v>140</v>
      </c>
      <c r="E205" s="218" t="s">
        <v>430</v>
      </c>
      <c r="F205" s="219" t="s">
        <v>431</v>
      </c>
      <c r="G205" s="220" t="s">
        <v>416</v>
      </c>
      <c r="H205" s="221">
        <v>4</v>
      </c>
      <c r="I205" s="222"/>
      <c r="J205" s="223">
        <f>ROUND(I205*H205,2)</f>
        <v>0</v>
      </c>
      <c r="K205" s="219" t="s">
        <v>144</v>
      </c>
      <c r="L205" s="43"/>
      <c r="M205" s="224" t="s">
        <v>1</v>
      </c>
      <c r="N205" s="225" t="s">
        <v>38</v>
      </c>
      <c r="O205" s="90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145</v>
      </c>
      <c r="AT205" s="228" t="s">
        <v>140</v>
      </c>
      <c r="AU205" s="228" t="s">
        <v>83</v>
      </c>
      <c r="AY205" s="16" t="s">
        <v>137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81</v>
      </c>
      <c r="BK205" s="229">
        <f>ROUND(I205*H205,2)</f>
        <v>0</v>
      </c>
      <c r="BL205" s="16" t="s">
        <v>145</v>
      </c>
      <c r="BM205" s="228" t="s">
        <v>432</v>
      </c>
    </row>
    <row r="206" s="2" customFormat="1" ht="21.75" customHeight="1">
      <c r="A206" s="37"/>
      <c r="B206" s="38"/>
      <c r="C206" s="256" t="s">
        <v>376</v>
      </c>
      <c r="D206" s="256" t="s">
        <v>242</v>
      </c>
      <c r="E206" s="257" t="s">
        <v>433</v>
      </c>
      <c r="F206" s="258" t="s">
        <v>434</v>
      </c>
      <c r="G206" s="259" t="s">
        <v>416</v>
      </c>
      <c r="H206" s="260">
        <v>4</v>
      </c>
      <c r="I206" s="261"/>
      <c r="J206" s="262">
        <f>ROUND(I206*H206,2)</f>
        <v>0</v>
      </c>
      <c r="K206" s="258" t="s">
        <v>144</v>
      </c>
      <c r="L206" s="263"/>
      <c r="M206" s="264" t="s">
        <v>1</v>
      </c>
      <c r="N206" s="265" t="s">
        <v>38</v>
      </c>
      <c r="O206" s="90"/>
      <c r="P206" s="226">
        <f>O206*H206</f>
        <v>0</v>
      </c>
      <c r="Q206" s="226">
        <v>0.0061000000000000004</v>
      </c>
      <c r="R206" s="226">
        <f>Q206*H206</f>
        <v>0.024400000000000002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176</v>
      </c>
      <c r="AT206" s="228" t="s">
        <v>242</v>
      </c>
      <c r="AU206" s="228" t="s">
        <v>83</v>
      </c>
      <c r="AY206" s="16" t="s">
        <v>137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81</v>
      </c>
      <c r="BK206" s="229">
        <f>ROUND(I206*H206,2)</f>
        <v>0</v>
      </c>
      <c r="BL206" s="16" t="s">
        <v>145</v>
      </c>
      <c r="BM206" s="228" t="s">
        <v>435</v>
      </c>
    </row>
    <row r="207" s="2" customFormat="1" ht="16.5" customHeight="1">
      <c r="A207" s="37"/>
      <c r="B207" s="38"/>
      <c r="C207" s="256" t="s">
        <v>381</v>
      </c>
      <c r="D207" s="256" t="s">
        <v>242</v>
      </c>
      <c r="E207" s="257" t="s">
        <v>436</v>
      </c>
      <c r="F207" s="258" t="s">
        <v>437</v>
      </c>
      <c r="G207" s="259" t="s">
        <v>416</v>
      </c>
      <c r="H207" s="260">
        <v>4</v>
      </c>
      <c r="I207" s="261"/>
      <c r="J207" s="262">
        <f>ROUND(I207*H207,2)</f>
        <v>0</v>
      </c>
      <c r="K207" s="258" t="s">
        <v>144</v>
      </c>
      <c r="L207" s="263"/>
      <c r="M207" s="264" t="s">
        <v>1</v>
      </c>
      <c r="N207" s="265" t="s">
        <v>38</v>
      </c>
      <c r="O207" s="90"/>
      <c r="P207" s="226">
        <f>O207*H207</f>
        <v>0</v>
      </c>
      <c r="Q207" s="226">
        <v>0.0030000000000000001</v>
      </c>
      <c r="R207" s="226">
        <f>Q207*H207</f>
        <v>0.012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176</v>
      </c>
      <c r="AT207" s="228" t="s">
        <v>242</v>
      </c>
      <c r="AU207" s="228" t="s">
        <v>83</v>
      </c>
      <c r="AY207" s="16" t="s">
        <v>137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81</v>
      </c>
      <c r="BK207" s="229">
        <f>ROUND(I207*H207,2)</f>
        <v>0</v>
      </c>
      <c r="BL207" s="16" t="s">
        <v>145</v>
      </c>
      <c r="BM207" s="228" t="s">
        <v>438</v>
      </c>
    </row>
    <row r="208" s="2" customFormat="1" ht="21.75" customHeight="1">
      <c r="A208" s="37"/>
      <c r="B208" s="38"/>
      <c r="C208" s="256" t="s">
        <v>384</v>
      </c>
      <c r="D208" s="256" t="s">
        <v>242</v>
      </c>
      <c r="E208" s="257" t="s">
        <v>439</v>
      </c>
      <c r="F208" s="258" t="s">
        <v>440</v>
      </c>
      <c r="G208" s="259" t="s">
        <v>416</v>
      </c>
      <c r="H208" s="260">
        <v>8</v>
      </c>
      <c r="I208" s="261"/>
      <c r="J208" s="262">
        <f>ROUND(I208*H208,2)</f>
        <v>0</v>
      </c>
      <c r="K208" s="258" t="s">
        <v>144</v>
      </c>
      <c r="L208" s="263"/>
      <c r="M208" s="264" t="s">
        <v>1</v>
      </c>
      <c r="N208" s="265" t="s">
        <v>38</v>
      </c>
      <c r="O208" s="90"/>
      <c r="P208" s="226">
        <f>O208*H208</f>
        <v>0</v>
      </c>
      <c r="Q208" s="226">
        <v>0.00035</v>
      </c>
      <c r="R208" s="226">
        <f>Q208*H208</f>
        <v>0.0028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176</v>
      </c>
      <c r="AT208" s="228" t="s">
        <v>242</v>
      </c>
      <c r="AU208" s="228" t="s">
        <v>83</v>
      </c>
      <c r="AY208" s="16" t="s">
        <v>137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81</v>
      </c>
      <c r="BK208" s="229">
        <f>ROUND(I208*H208,2)</f>
        <v>0</v>
      </c>
      <c r="BL208" s="16" t="s">
        <v>145</v>
      </c>
      <c r="BM208" s="228" t="s">
        <v>441</v>
      </c>
    </row>
    <row r="209" s="2" customFormat="1" ht="16.5" customHeight="1">
      <c r="A209" s="37"/>
      <c r="B209" s="38"/>
      <c r="C209" s="256" t="s">
        <v>390</v>
      </c>
      <c r="D209" s="256" t="s">
        <v>242</v>
      </c>
      <c r="E209" s="257" t="s">
        <v>442</v>
      </c>
      <c r="F209" s="258" t="s">
        <v>443</v>
      </c>
      <c r="G209" s="259" t="s">
        <v>416</v>
      </c>
      <c r="H209" s="260">
        <v>4</v>
      </c>
      <c r="I209" s="261"/>
      <c r="J209" s="262">
        <f>ROUND(I209*H209,2)</f>
        <v>0</v>
      </c>
      <c r="K209" s="258" t="s">
        <v>144</v>
      </c>
      <c r="L209" s="263"/>
      <c r="M209" s="264" t="s">
        <v>1</v>
      </c>
      <c r="N209" s="265" t="s">
        <v>38</v>
      </c>
      <c r="O209" s="90"/>
      <c r="P209" s="226">
        <f>O209*H209</f>
        <v>0</v>
      </c>
      <c r="Q209" s="226">
        <v>0.00010000000000000001</v>
      </c>
      <c r="R209" s="226">
        <f>Q209*H209</f>
        <v>0.00040000000000000002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176</v>
      </c>
      <c r="AT209" s="228" t="s">
        <v>242</v>
      </c>
      <c r="AU209" s="228" t="s">
        <v>83</v>
      </c>
      <c r="AY209" s="16" t="s">
        <v>137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81</v>
      </c>
      <c r="BK209" s="229">
        <f>ROUND(I209*H209,2)</f>
        <v>0</v>
      </c>
      <c r="BL209" s="16" t="s">
        <v>145</v>
      </c>
      <c r="BM209" s="228" t="s">
        <v>444</v>
      </c>
    </row>
    <row r="210" s="2" customFormat="1" ht="62.7" customHeight="1">
      <c r="A210" s="37"/>
      <c r="B210" s="38"/>
      <c r="C210" s="217" t="s">
        <v>448</v>
      </c>
      <c r="D210" s="217" t="s">
        <v>140</v>
      </c>
      <c r="E210" s="218" t="s">
        <v>352</v>
      </c>
      <c r="F210" s="219" t="s">
        <v>353</v>
      </c>
      <c r="G210" s="220" t="s">
        <v>207</v>
      </c>
      <c r="H210" s="221">
        <v>291</v>
      </c>
      <c r="I210" s="222"/>
      <c r="J210" s="223">
        <f>ROUND(I210*H210,2)</f>
        <v>0</v>
      </c>
      <c r="K210" s="219" t="s">
        <v>144</v>
      </c>
      <c r="L210" s="43"/>
      <c r="M210" s="224" t="s">
        <v>1</v>
      </c>
      <c r="N210" s="225" t="s">
        <v>38</v>
      </c>
      <c r="O210" s="90"/>
      <c r="P210" s="226">
        <f>O210*H210</f>
        <v>0</v>
      </c>
      <c r="Q210" s="226">
        <v>0.089779999999999999</v>
      </c>
      <c r="R210" s="226">
        <f>Q210*H210</f>
        <v>26.125979999999998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145</v>
      </c>
      <c r="AT210" s="228" t="s">
        <v>140</v>
      </c>
      <c r="AU210" s="228" t="s">
        <v>83</v>
      </c>
      <c r="AY210" s="16" t="s">
        <v>137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81</v>
      </c>
      <c r="BK210" s="229">
        <f>ROUND(I210*H210,2)</f>
        <v>0</v>
      </c>
      <c r="BL210" s="16" t="s">
        <v>145</v>
      </c>
      <c r="BM210" s="228" t="s">
        <v>354</v>
      </c>
    </row>
    <row r="211" s="2" customFormat="1" ht="16.5" customHeight="1">
      <c r="A211" s="37"/>
      <c r="B211" s="38"/>
      <c r="C211" s="256" t="s">
        <v>452</v>
      </c>
      <c r="D211" s="256" t="s">
        <v>242</v>
      </c>
      <c r="E211" s="257" t="s">
        <v>356</v>
      </c>
      <c r="F211" s="258" t="s">
        <v>357</v>
      </c>
      <c r="G211" s="259" t="s">
        <v>194</v>
      </c>
      <c r="H211" s="260">
        <v>29.100000000000001</v>
      </c>
      <c r="I211" s="261"/>
      <c r="J211" s="262">
        <f>ROUND(I211*H211,2)</f>
        <v>0</v>
      </c>
      <c r="K211" s="258" t="s">
        <v>144</v>
      </c>
      <c r="L211" s="263"/>
      <c r="M211" s="264" t="s">
        <v>1</v>
      </c>
      <c r="N211" s="265" t="s">
        <v>38</v>
      </c>
      <c r="O211" s="90"/>
      <c r="P211" s="226">
        <f>O211*H211</f>
        <v>0</v>
      </c>
      <c r="Q211" s="226">
        <v>0.222</v>
      </c>
      <c r="R211" s="226">
        <f>Q211*H211</f>
        <v>6.4602000000000004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176</v>
      </c>
      <c r="AT211" s="228" t="s">
        <v>242</v>
      </c>
      <c r="AU211" s="228" t="s">
        <v>83</v>
      </c>
      <c r="AY211" s="16" t="s">
        <v>137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81</v>
      </c>
      <c r="BK211" s="229">
        <f>ROUND(I211*H211,2)</f>
        <v>0</v>
      </c>
      <c r="BL211" s="16" t="s">
        <v>145</v>
      </c>
      <c r="BM211" s="228" t="s">
        <v>601</v>
      </c>
    </row>
    <row r="212" s="13" customFormat="1">
      <c r="A212" s="13"/>
      <c r="B212" s="230"/>
      <c r="C212" s="231"/>
      <c r="D212" s="232" t="s">
        <v>147</v>
      </c>
      <c r="E212" s="233" t="s">
        <v>1</v>
      </c>
      <c r="F212" s="234" t="s">
        <v>602</v>
      </c>
      <c r="G212" s="231"/>
      <c r="H212" s="235">
        <v>29.100000000000001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147</v>
      </c>
      <c r="AU212" s="241" t="s">
        <v>83</v>
      </c>
      <c r="AV212" s="13" t="s">
        <v>83</v>
      </c>
      <c r="AW212" s="13" t="s">
        <v>30</v>
      </c>
      <c r="AX212" s="13" t="s">
        <v>81</v>
      </c>
      <c r="AY212" s="241" t="s">
        <v>137</v>
      </c>
    </row>
    <row r="213" s="2" customFormat="1" ht="49.05" customHeight="1">
      <c r="A213" s="37"/>
      <c r="B213" s="38"/>
      <c r="C213" s="217" t="s">
        <v>456</v>
      </c>
      <c r="D213" s="217" t="s">
        <v>140</v>
      </c>
      <c r="E213" s="218" t="s">
        <v>545</v>
      </c>
      <c r="F213" s="219" t="s">
        <v>546</v>
      </c>
      <c r="G213" s="220" t="s">
        <v>207</v>
      </c>
      <c r="H213" s="221">
        <v>47</v>
      </c>
      <c r="I213" s="222"/>
      <c r="J213" s="223">
        <f>ROUND(I213*H213,2)</f>
        <v>0</v>
      </c>
      <c r="K213" s="219" t="s">
        <v>144</v>
      </c>
      <c r="L213" s="43"/>
      <c r="M213" s="224" t="s">
        <v>1</v>
      </c>
      <c r="N213" s="225" t="s">
        <v>38</v>
      </c>
      <c r="O213" s="90"/>
      <c r="P213" s="226">
        <f>O213*H213</f>
        <v>0</v>
      </c>
      <c r="Q213" s="226">
        <v>0.16850000000000001</v>
      </c>
      <c r="R213" s="226">
        <f>Q213*H213</f>
        <v>7.9195000000000002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145</v>
      </c>
      <c r="AT213" s="228" t="s">
        <v>140</v>
      </c>
      <c r="AU213" s="228" t="s">
        <v>83</v>
      </c>
      <c r="AY213" s="16" t="s">
        <v>137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81</v>
      </c>
      <c r="BK213" s="229">
        <f>ROUND(I213*H213,2)</f>
        <v>0</v>
      </c>
      <c r="BL213" s="16" t="s">
        <v>145</v>
      </c>
      <c r="BM213" s="228" t="s">
        <v>603</v>
      </c>
    </row>
    <row r="214" s="2" customFormat="1" ht="16.5" customHeight="1">
      <c r="A214" s="37"/>
      <c r="B214" s="38"/>
      <c r="C214" s="256" t="s">
        <v>460</v>
      </c>
      <c r="D214" s="256" t="s">
        <v>242</v>
      </c>
      <c r="E214" s="257" t="s">
        <v>548</v>
      </c>
      <c r="F214" s="258" t="s">
        <v>549</v>
      </c>
      <c r="G214" s="259" t="s">
        <v>207</v>
      </c>
      <c r="H214" s="260">
        <v>47</v>
      </c>
      <c r="I214" s="261"/>
      <c r="J214" s="262">
        <f>ROUND(I214*H214,2)</f>
        <v>0</v>
      </c>
      <c r="K214" s="258" t="s">
        <v>144</v>
      </c>
      <c r="L214" s="263"/>
      <c r="M214" s="264" t="s">
        <v>1</v>
      </c>
      <c r="N214" s="265" t="s">
        <v>38</v>
      </c>
      <c r="O214" s="90"/>
      <c r="P214" s="226">
        <f>O214*H214</f>
        <v>0</v>
      </c>
      <c r="Q214" s="226">
        <v>0.080000000000000002</v>
      </c>
      <c r="R214" s="226">
        <f>Q214*H214</f>
        <v>3.7600000000000002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176</v>
      </c>
      <c r="AT214" s="228" t="s">
        <v>242</v>
      </c>
      <c r="AU214" s="228" t="s">
        <v>83</v>
      </c>
      <c r="AY214" s="16" t="s">
        <v>137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81</v>
      </c>
      <c r="BK214" s="229">
        <f>ROUND(I214*H214,2)</f>
        <v>0</v>
      </c>
      <c r="BL214" s="16" t="s">
        <v>145</v>
      </c>
      <c r="BM214" s="228" t="s">
        <v>604</v>
      </c>
    </row>
    <row r="215" s="2" customFormat="1" ht="55.5" customHeight="1">
      <c r="A215" s="37"/>
      <c r="B215" s="38"/>
      <c r="C215" s="217" t="s">
        <v>463</v>
      </c>
      <c r="D215" s="217" t="s">
        <v>140</v>
      </c>
      <c r="E215" s="218" t="s">
        <v>449</v>
      </c>
      <c r="F215" s="219" t="s">
        <v>450</v>
      </c>
      <c r="G215" s="220" t="s">
        <v>207</v>
      </c>
      <c r="H215" s="221">
        <v>14</v>
      </c>
      <c r="I215" s="222"/>
      <c r="J215" s="223">
        <f>ROUND(I215*H215,2)</f>
        <v>0</v>
      </c>
      <c r="K215" s="219" t="s">
        <v>144</v>
      </c>
      <c r="L215" s="43"/>
      <c r="M215" s="224" t="s">
        <v>1</v>
      </c>
      <c r="N215" s="225" t="s">
        <v>38</v>
      </c>
      <c r="O215" s="90"/>
      <c r="P215" s="226">
        <f>O215*H215</f>
        <v>0</v>
      </c>
      <c r="Q215" s="226">
        <v>9.0000000000000006E-05</v>
      </c>
      <c r="R215" s="226">
        <f>Q215*H215</f>
        <v>0.0012600000000000001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145</v>
      </c>
      <c r="AT215" s="228" t="s">
        <v>140</v>
      </c>
      <c r="AU215" s="228" t="s">
        <v>83</v>
      </c>
      <c r="AY215" s="16" t="s">
        <v>137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81</v>
      </c>
      <c r="BK215" s="229">
        <f>ROUND(I215*H215,2)</f>
        <v>0</v>
      </c>
      <c r="BL215" s="16" t="s">
        <v>145</v>
      </c>
      <c r="BM215" s="228" t="s">
        <v>451</v>
      </c>
    </row>
    <row r="216" s="2" customFormat="1" ht="37.8" customHeight="1">
      <c r="A216" s="37"/>
      <c r="B216" s="38"/>
      <c r="C216" s="217" t="s">
        <v>465</v>
      </c>
      <c r="D216" s="217" t="s">
        <v>140</v>
      </c>
      <c r="E216" s="218" t="s">
        <v>453</v>
      </c>
      <c r="F216" s="219" t="s">
        <v>454</v>
      </c>
      <c r="G216" s="220" t="s">
        <v>207</v>
      </c>
      <c r="H216" s="221">
        <v>14</v>
      </c>
      <c r="I216" s="222"/>
      <c r="J216" s="223">
        <f>ROUND(I216*H216,2)</f>
        <v>0</v>
      </c>
      <c r="K216" s="219" t="s">
        <v>144</v>
      </c>
      <c r="L216" s="43"/>
      <c r="M216" s="224" t="s">
        <v>1</v>
      </c>
      <c r="N216" s="225" t="s">
        <v>38</v>
      </c>
      <c r="O216" s="90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145</v>
      </c>
      <c r="AT216" s="228" t="s">
        <v>140</v>
      </c>
      <c r="AU216" s="228" t="s">
        <v>83</v>
      </c>
      <c r="AY216" s="16" t="s">
        <v>137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81</v>
      </c>
      <c r="BK216" s="229">
        <f>ROUND(I216*H216,2)</f>
        <v>0</v>
      </c>
      <c r="BL216" s="16" t="s">
        <v>145</v>
      </c>
      <c r="BM216" s="228" t="s">
        <v>455</v>
      </c>
    </row>
    <row r="217" s="2" customFormat="1" ht="24.15" customHeight="1">
      <c r="A217" s="37"/>
      <c r="B217" s="38"/>
      <c r="C217" s="217" t="s">
        <v>466</v>
      </c>
      <c r="D217" s="217" t="s">
        <v>140</v>
      </c>
      <c r="E217" s="218" t="s">
        <v>457</v>
      </c>
      <c r="F217" s="219" t="s">
        <v>458</v>
      </c>
      <c r="G217" s="220" t="s">
        <v>207</v>
      </c>
      <c r="H217" s="221">
        <v>14</v>
      </c>
      <c r="I217" s="222"/>
      <c r="J217" s="223">
        <f>ROUND(I217*H217,2)</f>
        <v>0</v>
      </c>
      <c r="K217" s="219" t="s">
        <v>144</v>
      </c>
      <c r="L217" s="43"/>
      <c r="M217" s="224" t="s">
        <v>1</v>
      </c>
      <c r="N217" s="225" t="s">
        <v>38</v>
      </c>
      <c r="O217" s="90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145</v>
      </c>
      <c r="AT217" s="228" t="s">
        <v>140</v>
      </c>
      <c r="AU217" s="228" t="s">
        <v>83</v>
      </c>
      <c r="AY217" s="16" t="s">
        <v>137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81</v>
      </c>
      <c r="BK217" s="229">
        <f>ROUND(I217*H217,2)</f>
        <v>0</v>
      </c>
      <c r="BL217" s="16" t="s">
        <v>145</v>
      </c>
      <c r="BM217" s="228" t="s">
        <v>459</v>
      </c>
    </row>
    <row r="218" s="12" customFormat="1" ht="22.8" customHeight="1">
      <c r="A218" s="12"/>
      <c r="B218" s="201"/>
      <c r="C218" s="202"/>
      <c r="D218" s="203" t="s">
        <v>72</v>
      </c>
      <c r="E218" s="215" t="s">
        <v>368</v>
      </c>
      <c r="F218" s="215" t="s">
        <v>369</v>
      </c>
      <c r="G218" s="202"/>
      <c r="H218" s="202"/>
      <c r="I218" s="205"/>
      <c r="J218" s="216">
        <f>BK218</f>
        <v>0</v>
      </c>
      <c r="K218" s="202"/>
      <c r="L218" s="207"/>
      <c r="M218" s="208"/>
      <c r="N218" s="209"/>
      <c r="O218" s="209"/>
      <c r="P218" s="210">
        <f>SUM(P219:P226)</f>
        <v>0</v>
      </c>
      <c r="Q218" s="209"/>
      <c r="R218" s="210">
        <f>SUM(R219:R226)</f>
        <v>0</v>
      </c>
      <c r="S218" s="209"/>
      <c r="T218" s="211">
        <f>SUM(T219:T226)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2" t="s">
        <v>81</v>
      </c>
      <c r="AT218" s="213" t="s">
        <v>72</v>
      </c>
      <c r="AU218" s="213" t="s">
        <v>81</v>
      </c>
      <c r="AY218" s="212" t="s">
        <v>137</v>
      </c>
      <c r="BK218" s="214">
        <f>SUM(BK219:BK226)</f>
        <v>0</v>
      </c>
    </row>
    <row r="219" s="2" customFormat="1" ht="37.8" customHeight="1">
      <c r="A219" s="37"/>
      <c r="B219" s="38"/>
      <c r="C219" s="217" t="s">
        <v>467</v>
      </c>
      <c r="D219" s="217" t="s">
        <v>140</v>
      </c>
      <c r="E219" s="218" t="s">
        <v>371</v>
      </c>
      <c r="F219" s="219" t="s">
        <v>372</v>
      </c>
      <c r="G219" s="220" t="s">
        <v>245</v>
      </c>
      <c r="H219" s="221">
        <v>711.60000000000002</v>
      </c>
      <c r="I219" s="222"/>
      <c r="J219" s="223">
        <f>ROUND(I219*H219,2)</f>
        <v>0</v>
      </c>
      <c r="K219" s="219" t="s">
        <v>1</v>
      </c>
      <c r="L219" s="43"/>
      <c r="M219" s="224" t="s">
        <v>1</v>
      </c>
      <c r="N219" s="225" t="s">
        <v>38</v>
      </c>
      <c r="O219" s="90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145</v>
      </c>
      <c r="AT219" s="228" t="s">
        <v>140</v>
      </c>
      <c r="AU219" s="228" t="s">
        <v>83</v>
      </c>
      <c r="AY219" s="16" t="s">
        <v>137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81</v>
      </c>
      <c r="BK219" s="229">
        <f>ROUND(I219*H219,2)</f>
        <v>0</v>
      </c>
      <c r="BL219" s="16" t="s">
        <v>145</v>
      </c>
      <c r="BM219" s="228" t="s">
        <v>373</v>
      </c>
    </row>
    <row r="220" s="13" customFormat="1">
      <c r="A220" s="13"/>
      <c r="B220" s="230"/>
      <c r="C220" s="231"/>
      <c r="D220" s="232" t="s">
        <v>147</v>
      </c>
      <c r="E220" s="233" t="s">
        <v>1</v>
      </c>
      <c r="F220" s="234" t="s">
        <v>605</v>
      </c>
      <c r="G220" s="231"/>
      <c r="H220" s="235">
        <v>246.09999999999999</v>
      </c>
      <c r="I220" s="236"/>
      <c r="J220" s="231"/>
      <c r="K220" s="231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147</v>
      </c>
      <c r="AU220" s="241" t="s">
        <v>83</v>
      </c>
      <c r="AV220" s="13" t="s">
        <v>83</v>
      </c>
      <c r="AW220" s="13" t="s">
        <v>30</v>
      </c>
      <c r="AX220" s="13" t="s">
        <v>73</v>
      </c>
      <c r="AY220" s="241" t="s">
        <v>137</v>
      </c>
    </row>
    <row r="221" s="13" customFormat="1">
      <c r="A221" s="13"/>
      <c r="B221" s="230"/>
      <c r="C221" s="231"/>
      <c r="D221" s="232" t="s">
        <v>147</v>
      </c>
      <c r="E221" s="233" t="s">
        <v>1</v>
      </c>
      <c r="F221" s="234" t="s">
        <v>606</v>
      </c>
      <c r="G221" s="231"/>
      <c r="H221" s="235">
        <v>465.5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147</v>
      </c>
      <c r="AU221" s="241" t="s">
        <v>83</v>
      </c>
      <c r="AV221" s="13" t="s">
        <v>83</v>
      </c>
      <c r="AW221" s="13" t="s">
        <v>30</v>
      </c>
      <c r="AX221" s="13" t="s">
        <v>73</v>
      </c>
      <c r="AY221" s="241" t="s">
        <v>137</v>
      </c>
    </row>
    <row r="222" s="14" customFormat="1">
      <c r="A222" s="14"/>
      <c r="B222" s="242"/>
      <c r="C222" s="243"/>
      <c r="D222" s="232" t="s">
        <v>147</v>
      </c>
      <c r="E222" s="244" t="s">
        <v>1</v>
      </c>
      <c r="F222" s="245" t="s">
        <v>149</v>
      </c>
      <c r="G222" s="243"/>
      <c r="H222" s="246">
        <v>711.60000000000002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147</v>
      </c>
      <c r="AU222" s="252" t="s">
        <v>83</v>
      </c>
      <c r="AV222" s="14" t="s">
        <v>145</v>
      </c>
      <c r="AW222" s="14" t="s">
        <v>30</v>
      </c>
      <c r="AX222" s="14" t="s">
        <v>81</v>
      </c>
      <c r="AY222" s="252" t="s">
        <v>137</v>
      </c>
    </row>
    <row r="223" s="2" customFormat="1" ht="37.8" customHeight="1">
      <c r="A223" s="37"/>
      <c r="B223" s="38"/>
      <c r="C223" s="217" t="s">
        <v>607</v>
      </c>
      <c r="D223" s="217" t="s">
        <v>140</v>
      </c>
      <c r="E223" s="218" t="s">
        <v>377</v>
      </c>
      <c r="F223" s="219" t="s">
        <v>378</v>
      </c>
      <c r="G223" s="220" t="s">
        <v>245</v>
      </c>
      <c r="H223" s="221">
        <v>6.7649999999999997</v>
      </c>
      <c r="I223" s="222"/>
      <c r="J223" s="223">
        <f>ROUND(I223*H223,2)</f>
        <v>0</v>
      </c>
      <c r="K223" s="219" t="s">
        <v>1</v>
      </c>
      <c r="L223" s="43"/>
      <c r="M223" s="224" t="s">
        <v>1</v>
      </c>
      <c r="N223" s="225" t="s">
        <v>38</v>
      </c>
      <c r="O223" s="90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145</v>
      </c>
      <c r="AT223" s="228" t="s">
        <v>140</v>
      </c>
      <c r="AU223" s="228" t="s">
        <v>83</v>
      </c>
      <c r="AY223" s="16" t="s">
        <v>137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81</v>
      </c>
      <c r="BK223" s="229">
        <f>ROUND(I223*H223,2)</f>
        <v>0</v>
      </c>
      <c r="BL223" s="16" t="s">
        <v>145</v>
      </c>
      <c r="BM223" s="228" t="s">
        <v>379</v>
      </c>
    </row>
    <row r="224" s="13" customFormat="1">
      <c r="A224" s="13"/>
      <c r="B224" s="230"/>
      <c r="C224" s="231"/>
      <c r="D224" s="232" t="s">
        <v>147</v>
      </c>
      <c r="E224" s="233" t="s">
        <v>1</v>
      </c>
      <c r="F224" s="234" t="s">
        <v>608</v>
      </c>
      <c r="G224" s="231"/>
      <c r="H224" s="235">
        <v>6.7649999999999997</v>
      </c>
      <c r="I224" s="236"/>
      <c r="J224" s="231"/>
      <c r="K224" s="231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147</v>
      </c>
      <c r="AU224" s="241" t="s">
        <v>83</v>
      </c>
      <c r="AV224" s="13" t="s">
        <v>83</v>
      </c>
      <c r="AW224" s="13" t="s">
        <v>30</v>
      </c>
      <c r="AX224" s="13" t="s">
        <v>81</v>
      </c>
      <c r="AY224" s="241" t="s">
        <v>137</v>
      </c>
    </row>
    <row r="225" s="2" customFormat="1" ht="44.25" customHeight="1">
      <c r="A225" s="37"/>
      <c r="B225" s="38"/>
      <c r="C225" s="217" t="s">
        <v>609</v>
      </c>
      <c r="D225" s="217" t="s">
        <v>140</v>
      </c>
      <c r="E225" s="218" t="s">
        <v>382</v>
      </c>
      <c r="F225" s="219" t="s">
        <v>254</v>
      </c>
      <c r="G225" s="220" t="s">
        <v>245</v>
      </c>
      <c r="H225" s="221">
        <v>465.5</v>
      </c>
      <c r="I225" s="222"/>
      <c r="J225" s="223">
        <f>ROUND(I225*H225,2)</f>
        <v>0</v>
      </c>
      <c r="K225" s="219" t="s">
        <v>144</v>
      </c>
      <c r="L225" s="43"/>
      <c r="M225" s="224" t="s">
        <v>1</v>
      </c>
      <c r="N225" s="225" t="s">
        <v>38</v>
      </c>
      <c r="O225" s="90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145</v>
      </c>
      <c r="AT225" s="228" t="s">
        <v>140</v>
      </c>
      <c r="AU225" s="228" t="s">
        <v>83</v>
      </c>
      <c r="AY225" s="16" t="s">
        <v>137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81</v>
      </c>
      <c r="BK225" s="229">
        <f>ROUND(I225*H225,2)</f>
        <v>0</v>
      </c>
      <c r="BL225" s="16" t="s">
        <v>145</v>
      </c>
      <c r="BM225" s="228" t="s">
        <v>383</v>
      </c>
    </row>
    <row r="226" s="2" customFormat="1" ht="44.25" customHeight="1">
      <c r="A226" s="37"/>
      <c r="B226" s="38"/>
      <c r="C226" s="217" t="s">
        <v>610</v>
      </c>
      <c r="D226" s="217" t="s">
        <v>140</v>
      </c>
      <c r="E226" s="218" t="s">
        <v>385</v>
      </c>
      <c r="F226" s="219" t="s">
        <v>386</v>
      </c>
      <c r="G226" s="220" t="s">
        <v>245</v>
      </c>
      <c r="H226" s="221">
        <v>6.7649999999999997</v>
      </c>
      <c r="I226" s="222"/>
      <c r="J226" s="223">
        <f>ROUND(I226*H226,2)</f>
        <v>0</v>
      </c>
      <c r="K226" s="219" t="s">
        <v>144</v>
      </c>
      <c r="L226" s="43"/>
      <c r="M226" s="224" t="s">
        <v>1</v>
      </c>
      <c r="N226" s="225" t="s">
        <v>38</v>
      </c>
      <c r="O226" s="90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145</v>
      </c>
      <c r="AT226" s="228" t="s">
        <v>140</v>
      </c>
      <c r="AU226" s="228" t="s">
        <v>83</v>
      </c>
      <c r="AY226" s="16" t="s">
        <v>137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81</v>
      </c>
      <c r="BK226" s="229">
        <f>ROUND(I226*H226,2)</f>
        <v>0</v>
      </c>
      <c r="BL226" s="16" t="s">
        <v>145</v>
      </c>
      <c r="BM226" s="228" t="s">
        <v>387</v>
      </c>
    </row>
    <row r="227" s="12" customFormat="1" ht="22.8" customHeight="1">
      <c r="A227" s="12"/>
      <c r="B227" s="201"/>
      <c r="C227" s="202"/>
      <c r="D227" s="203" t="s">
        <v>72</v>
      </c>
      <c r="E227" s="215" t="s">
        <v>388</v>
      </c>
      <c r="F227" s="215" t="s">
        <v>389</v>
      </c>
      <c r="G227" s="202"/>
      <c r="H227" s="202"/>
      <c r="I227" s="205"/>
      <c r="J227" s="216">
        <f>BK227</f>
        <v>0</v>
      </c>
      <c r="K227" s="202"/>
      <c r="L227" s="207"/>
      <c r="M227" s="208"/>
      <c r="N227" s="209"/>
      <c r="O227" s="209"/>
      <c r="P227" s="210">
        <f>P228</f>
        <v>0</v>
      </c>
      <c r="Q227" s="209"/>
      <c r="R227" s="210">
        <f>R228</f>
        <v>0</v>
      </c>
      <c r="S227" s="209"/>
      <c r="T227" s="211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2" t="s">
        <v>81</v>
      </c>
      <c r="AT227" s="213" t="s">
        <v>72</v>
      </c>
      <c r="AU227" s="213" t="s">
        <v>81</v>
      </c>
      <c r="AY227" s="212" t="s">
        <v>137</v>
      </c>
      <c r="BK227" s="214">
        <f>BK228</f>
        <v>0</v>
      </c>
    </row>
    <row r="228" s="2" customFormat="1" ht="44.25" customHeight="1">
      <c r="A228" s="37"/>
      <c r="B228" s="38"/>
      <c r="C228" s="217" t="s">
        <v>611</v>
      </c>
      <c r="D228" s="217" t="s">
        <v>140</v>
      </c>
      <c r="E228" s="218" t="s">
        <v>391</v>
      </c>
      <c r="F228" s="219" t="s">
        <v>392</v>
      </c>
      <c r="G228" s="220" t="s">
        <v>245</v>
      </c>
      <c r="H228" s="221">
        <v>3876.2170000000001</v>
      </c>
      <c r="I228" s="222"/>
      <c r="J228" s="223">
        <f>ROUND(I228*H228,2)</f>
        <v>0</v>
      </c>
      <c r="K228" s="219" t="s">
        <v>144</v>
      </c>
      <c r="L228" s="43"/>
      <c r="M228" s="266" t="s">
        <v>1</v>
      </c>
      <c r="N228" s="267" t="s">
        <v>38</v>
      </c>
      <c r="O228" s="268"/>
      <c r="P228" s="269">
        <f>O228*H228</f>
        <v>0</v>
      </c>
      <c r="Q228" s="269">
        <v>0</v>
      </c>
      <c r="R228" s="269">
        <f>Q228*H228</f>
        <v>0</v>
      </c>
      <c r="S228" s="269">
        <v>0</v>
      </c>
      <c r="T228" s="270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145</v>
      </c>
      <c r="AT228" s="228" t="s">
        <v>140</v>
      </c>
      <c r="AU228" s="228" t="s">
        <v>83</v>
      </c>
      <c r="AY228" s="16" t="s">
        <v>137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81</v>
      </c>
      <c r="BK228" s="229">
        <f>ROUND(I228*H228,2)</f>
        <v>0</v>
      </c>
      <c r="BL228" s="16" t="s">
        <v>145</v>
      </c>
      <c r="BM228" s="228" t="s">
        <v>393</v>
      </c>
    </row>
    <row r="229" s="2" customFormat="1" ht="6.96" customHeight="1">
      <c r="A229" s="37"/>
      <c r="B229" s="65"/>
      <c r="C229" s="66"/>
      <c r="D229" s="66"/>
      <c r="E229" s="66"/>
      <c r="F229" s="66"/>
      <c r="G229" s="66"/>
      <c r="H229" s="66"/>
      <c r="I229" s="66"/>
      <c r="J229" s="66"/>
      <c r="K229" s="66"/>
      <c r="L229" s="43"/>
      <c r="M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</row>
  </sheetData>
  <sheetProtection sheet="1" autoFilter="0" formatColumns="0" formatRows="0" objects="1" scenarios="1" spinCount="100000" saltValue="Nlcrhhk2tCYYNksg99E6oa1cwCGASUVw3N1FHD1zvEiHuhP/nmXYx8/lTL4GN1YUqM1O3rlK6O55RIkalHEcCQ==" hashValue="LOiRp7SbUQGSUVERlrO+iGQYzd4VD6eSvkUnJHwvfKLYb3mbh8IlVXETKoAk1Q8svWeGKYRnVaM8A5gLaSOrqQ==" algorithmName="SHA-512" password="CC35"/>
  <autoFilter ref="C123:K22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110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Horní Bříza, stavební úpravy křižovatky silnic III/1804 a III/1806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612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9. 11. 2025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ROUND((SUM(BE122:BE199)),  2)</f>
        <v>0</v>
      </c>
      <c r="G33" s="37"/>
      <c r="H33" s="37"/>
      <c r="I33" s="154">
        <v>0.20999999999999999</v>
      </c>
      <c r="J33" s="153">
        <f>ROUND(((SUM(BE122:BE199))*I33),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ROUND((SUM(BF122:BF199)),  2)</f>
        <v>0</v>
      </c>
      <c r="G34" s="37"/>
      <c r="H34" s="37"/>
      <c r="I34" s="154">
        <v>0.12</v>
      </c>
      <c r="J34" s="153">
        <f>ROUND(((SUM(BF122:BF199))*I34),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ROUND((SUM(BG122:BG199)),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ROUND((SUM(BH122:BH199)),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ROUND((SUM(BI122:BI199)),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Horní Bříza, stavební úpravy křižovatky silnic III/1804 a III/1806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SO130.2 - Komunikace město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9. 11. 2025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114</v>
      </c>
      <c r="D94" s="175"/>
      <c r="E94" s="175"/>
      <c r="F94" s="175"/>
      <c r="G94" s="175"/>
      <c r="H94" s="175"/>
      <c r="I94" s="175"/>
      <c r="J94" s="176" t="s">
        <v>115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116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117</v>
      </c>
    </row>
    <row r="97" s="9" customFormat="1" ht="24.96" customHeight="1">
      <c r="A97" s="9"/>
      <c r="B97" s="178"/>
      <c r="C97" s="179"/>
      <c r="D97" s="180" t="s">
        <v>181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182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185</v>
      </c>
      <c r="E99" s="187"/>
      <c r="F99" s="187"/>
      <c r="G99" s="187"/>
      <c r="H99" s="187"/>
      <c r="I99" s="187"/>
      <c r="J99" s="188">
        <f>J160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186</v>
      </c>
      <c r="E100" s="187"/>
      <c r="F100" s="187"/>
      <c r="G100" s="187"/>
      <c r="H100" s="187"/>
      <c r="I100" s="187"/>
      <c r="J100" s="188">
        <f>J180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187</v>
      </c>
      <c r="E101" s="187"/>
      <c r="F101" s="187"/>
      <c r="G101" s="187"/>
      <c r="H101" s="187"/>
      <c r="I101" s="187"/>
      <c r="J101" s="188">
        <f>J189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188</v>
      </c>
      <c r="E102" s="187"/>
      <c r="F102" s="187"/>
      <c r="G102" s="187"/>
      <c r="H102" s="187"/>
      <c r="I102" s="187"/>
      <c r="J102" s="188">
        <f>J198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122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Horní Bříza, stavební úpravy křižovatky silnic III/1804 a III/1806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111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SO130.2 - Komunikace město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9. 11. 2025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123</v>
      </c>
      <c r="D121" s="193" t="s">
        <v>58</v>
      </c>
      <c r="E121" s="193" t="s">
        <v>54</v>
      </c>
      <c r="F121" s="193" t="s">
        <v>55</v>
      </c>
      <c r="G121" s="193" t="s">
        <v>124</v>
      </c>
      <c r="H121" s="193" t="s">
        <v>125</v>
      </c>
      <c r="I121" s="193" t="s">
        <v>126</v>
      </c>
      <c r="J121" s="193" t="s">
        <v>115</v>
      </c>
      <c r="K121" s="194" t="s">
        <v>127</v>
      </c>
      <c r="L121" s="195"/>
      <c r="M121" s="99" t="s">
        <v>1</v>
      </c>
      <c r="N121" s="100" t="s">
        <v>37</v>
      </c>
      <c r="O121" s="100" t="s">
        <v>128</v>
      </c>
      <c r="P121" s="100" t="s">
        <v>129</v>
      </c>
      <c r="Q121" s="100" t="s">
        <v>130</v>
      </c>
      <c r="R121" s="100" t="s">
        <v>131</v>
      </c>
      <c r="S121" s="100" t="s">
        <v>132</v>
      </c>
      <c r="T121" s="101" t="s">
        <v>133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134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</f>
        <v>0</v>
      </c>
      <c r="Q122" s="103"/>
      <c r="R122" s="198">
        <f>R123</f>
        <v>477.38317499999999</v>
      </c>
      <c r="S122" s="103"/>
      <c r="T122" s="199">
        <f>T123</f>
        <v>248.66000000000003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72</v>
      </c>
      <c r="AU122" s="16" t="s">
        <v>117</v>
      </c>
      <c r="BK122" s="200">
        <f>BK123</f>
        <v>0</v>
      </c>
    </row>
    <row r="123" s="12" customFormat="1" ht="25.92" customHeight="1">
      <c r="A123" s="12"/>
      <c r="B123" s="201"/>
      <c r="C123" s="202"/>
      <c r="D123" s="203" t="s">
        <v>72</v>
      </c>
      <c r="E123" s="204" t="s">
        <v>189</v>
      </c>
      <c r="F123" s="204" t="s">
        <v>190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P124+P160+P180+P189+P198</f>
        <v>0</v>
      </c>
      <c r="Q123" s="209"/>
      <c r="R123" s="210">
        <f>R124+R160+R180+R189+R198</f>
        <v>477.38317499999999</v>
      </c>
      <c r="S123" s="209"/>
      <c r="T123" s="211">
        <f>T124+T160+T180+T189+T198</f>
        <v>248.66000000000003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81</v>
      </c>
      <c r="AT123" s="213" t="s">
        <v>72</v>
      </c>
      <c r="AU123" s="213" t="s">
        <v>73</v>
      </c>
      <c r="AY123" s="212" t="s">
        <v>137</v>
      </c>
      <c r="BK123" s="214">
        <f>BK124+BK160+BK180+BK189+BK198</f>
        <v>0</v>
      </c>
    </row>
    <row r="124" s="12" customFormat="1" ht="22.8" customHeight="1">
      <c r="A124" s="12"/>
      <c r="B124" s="201"/>
      <c r="C124" s="202"/>
      <c r="D124" s="203" t="s">
        <v>72</v>
      </c>
      <c r="E124" s="215" t="s">
        <v>81</v>
      </c>
      <c r="F124" s="215" t="s">
        <v>191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SUM(P125:P159)</f>
        <v>0</v>
      </c>
      <c r="Q124" s="209"/>
      <c r="R124" s="210">
        <f>SUM(R125:R159)</f>
        <v>0.012305</v>
      </c>
      <c r="S124" s="209"/>
      <c r="T124" s="211">
        <f>SUM(T125:T159)</f>
        <v>248.66000000000003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81</v>
      </c>
      <c r="AT124" s="213" t="s">
        <v>72</v>
      </c>
      <c r="AU124" s="213" t="s">
        <v>81</v>
      </c>
      <c r="AY124" s="212" t="s">
        <v>137</v>
      </c>
      <c r="BK124" s="214">
        <f>SUM(BK125:BK159)</f>
        <v>0</v>
      </c>
    </row>
    <row r="125" s="2" customFormat="1" ht="66.75" customHeight="1">
      <c r="A125" s="37"/>
      <c r="B125" s="38"/>
      <c r="C125" s="217" t="s">
        <v>81</v>
      </c>
      <c r="D125" s="217" t="s">
        <v>140</v>
      </c>
      <c r="E125" s="218" t="s">
        <v>469</v>
      </c>
      <c r="F125" s="219" t="s">
        <v>470</v>
      </c>
      <c r="G125" s="220" t="s">
        <v>194</v>
      </c>
      <c r="H125" s="221">
        <v>96</v>
      </c>
      <c r="I125" s="222"/>
      <c r="J125" s="223">
        <f>ROUND(I125*H125,2)</f>
        <v>0</v>
      </c>
      <c r="K125" s="219" t="s">
        <v>144</v>
      </c>
      <c r="L125" s="43"/>
      <c r="M125" s="224" t="s">
        <v>1</v>
      </c>
      <c r="N125" s="225" t="s">
        <v>38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0.26000000000000001</v>
      </c>
      <c r="T125" s="227">
        <f>S125*H125</f>
        <v>24.960000000000001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145</v>
      </c>
      <c r="AT125" s="228" t="s">
        <v>140</v>
      </c>
      <c r="AU125" s="228" t="s">
        <v>83</v>
      </c>
      <c r="AY125" s="16" t="s">
        <v>137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81</v>
      </c>
      <c r="BK125" s="229">
        <f>ROUND(I125*H125,2)</f>
        <v>0</v>
      </c>
      <c r="BL125" s="16" t="s">
        <v>145</v>
      </c>
      <c r="BM125" s="228" t="s">
        <v>471</v>
      </c>
    </row>
    <row r="126" s="2" customFormat="1" ht="62.7" customHeight="1">
      <c r="A126" s="37"/>
      <c r="B126" s="38"/>
      <c r="C126" s="217" t="s">
        <v>83</v>
      </c>
      <c r="D126" s="217" t="s">
        <v>140</v>
      </c>
      <c r="E126" s="218" t="s">
        <v>472</v>
      </c>
      <c r="F126" s="219" t="s">
        <v>473</v>
      </c>
      <c r="G126" s="220" t="s">
        <v>194</v>
      </c>
      <c r="H126" s="221">
        <v>347</v>
      </c>
      <c r="I126" s="222"/>
      <c r="J126" s="223">
        <f>ROUND(I126*H126,2)</f>
        <v>0</v>
      </c>
      <c r="K126" s="219" t="s">
        <v>144</v>
      </c>
      <c r="L126" s="43"/>
      <c r="M126" s="224" t="s">
        <v>1</v>
      </c>
      <c r="N126" s="225" t="s">
        <v>38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0.17000000000000001</v>
      </c>
      <c r="T126" s="227">
        <f>S126*H126</f>
        <v>58.990000000000002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145</v>
      </c>
      <c r="AT126" s="228" t="s">
        <v>140</v>
      </c>
      <c r="AU126" s="228" t="s">
        <v>83</v>
      </c>
      <c r="AY126" s="16" t="s">
        <v>137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81</v>
      </c>
      <c r="BK126" s="229">
        <f>ROUND(I126*H126,2)</f>
        <v>0</v>
      </c>
      <c r="BL126" s="16" t="s">
        <v>145</v>
      </c>
      <c r="BM126" s="228" t="s">
        <v>474</v>
      </c>
    </row>
    <row r="127" s="13" customFormat="1">
      <c r="A127" s="13"/>
      <c r="B127" s="230"/>
      <c r="C127" s="231"/>
      <c r="D127" s="232" t="s">
        <v>147</v>
      </c>
      <c r="E127" s="233" t="s">
        <v>1</v>
      </c>
      <c r="F127" s="234" t="s">
        <v>613</v>
      </c>
      <c r="G127" s="231"/>
      <c r="H127" s="235">
        <v>347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147</v>
      </c>
      <c r="AU127" s="241" t="s">
        <v>83</v>
      </c>
      <c r="AV127" s="13" t="s">
        <v>83</v>
      </c>
      <c r="AW127" s="13" t="s">
        <v>30</v>
      </c>
      <c r="AX127" s="13" t="s">
        <v>81</v>
      </c>
      <c r="AY127" s="241" t="s">
        <v>137</v>
      </c>
    </row>
    <row r="128" s="2" customFormat="1" ht="66.75" customHeight="1">
      <c r="A128" s="37"/>
      <c r="B128" s="38"/>
      <c r="C128" s="217" t="s">
        <v>154</v>
      </c>
      <c r="D128" s="217" t="s">
        <v>140</v>
      </c>
      <c r="E128" s="218" t="s">
        <v>196</v>
      </c>
      <c r="F128" s="219" t="s">
        <v>197</v>
      </c>
      <c r="G128" s="220" t="s">
        <v>194</v>
      </c>
      <c r="H128" s="221">
        <v>159</v>
      </c>
      <c r="I128" s="222"/>
      <c r="J128" s="223">
        <f>ROUND(I128*H128,2)</f>
        <v>0</v>
      </c>
      <c r="K128" s="219" t="s">
        <v>144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0.44</v>
      </c>
      <c r="T128" s="227">
        <f>S128*H128</f>
        <v>69.959999999999994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145</v>
      </c>
      <c r="AT128" s="228" t="s">
        <v>140</v>
      </c>
      <c r="AU128" s="228" t="s">
        <v>83</v>
      </c>
      <c r="AY128" s="16" t="s">
        <v>137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145</v>
      </c>
      <c r="BM128" s="228" t="s">
        <v>476</v>
      </c>
    </row>
    <row r="129" s="2" customFormat="1" ht="44.25" customHeight="1">
      <c r="A129" s="37"/>
      <c r="B129" s="38"/>
      <c r="C129" s="217" t="s">
        <v>145</v>
      </c>
      <c r="D129" s="217" t="s">
        <v>140</v>
      </c>
      <c r="E129" s="218" t="s">
        <v>199</v>
      </c>
      <c r="F129" s="219" t="s">
        <v>200</v>
      </c>
      <c r="G129" s="220" t="s">
        <v>194</v>
      </c>
      <c r="H129" s="221">
        <v>251</v>
      </c>
      <c r="I129" s="222"/>
      <c r="J129" s="223">
        <f>ROUND(I129*H129,2)</f>
        <v>0</v>
      </c>
      <c r="K129" s="219" t="s">
        <v>144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1.0000000000000001E-05</v>
      </c>
      <c r="R129" s="226">
        <f>Q129*H129</f>
        <v>0.0025100000000000001</v>
      </c>
      <c r="S129" s="226">
        <v>0.11500000000000001</v>
      </c>
      <c r="T129" s="227">
        <f>S129*H129</f>
        <v>28.865000000000002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145</v>
      </c>
      <c r="AT129" s="228" t="s">
        <v>140</v>
      </c>
      <c r="AU129" s="228" t="s">
        <v>83</v>
      </c>
      <c r="AY129" s="16" t="s">
        <v>137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145</v>
      </c>
      <c r="BM129" s="228" t="s">
        <v>477</v>
      </c>
    </row>
    <row r="130" s="2" customFormat="1" ht="44.25" customHeight="1">
      <c r="A130" s="37"/>
      <c r="B130" s="38"/>
      <c r="C130" s="217" t="s">
        <v>163</v>
      </c>
      <c r="D130" s="217" t="s">
        <v>140</v>
      </c>
      <c r="E130" s="218" t="s">
        <v>202</v>
      </c>
      <c r="F130" s="219" t="s">
        <v>203</v>
      </c>
      <c r="G130" s="220" t="s">
        <v>194</v>
      </c>
      <c r="H130" s="221">
        <v>159</v>
      </c>
      <c r="I130" s="222"/>
      <c r="J130" s="223">
        <f>ROUND(I130*H130,2)</f>
        <v>0</v>
      </c>
      <c r="K130" s="219" t="s">
        <v>144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3.0000000000000001E-05</v>
      </c>
      <c r="R130" s="226">
        <f>Q130*H130</f>
        <v>0.0047699999999999999</v>
      </c>
      <c r="S130" s="226">
        <v>0.23000000000000001</v>
      </c>
      <c r="T130" s="227">
        <f>S130*H130</f>
        <v>36.57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145</v>
      </c>
      <c r="AT130" s="228" t="s">
        <v>140</v>
      </c>
      <c r="AU130" s="228" t="s">
        <v>83</v>
      </c>
      <c r="AY130" s="16" t="s">
        <v>137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145</v>
      </c>
      <c r="BM130" s="228" t="s">
        <v>478</v>
      </c>
    </row>
    <row r="131" s="2" customFormat="1" ht="49.05" customHeight="1">
      <c r="A131" s="37"/>
      <c r="B131" s="38"/>
      <c r="C131" s="217" t="s">
        <v>166</v>
      </c>
      <c r="D131" s="217" t="s">
        <v>140</v>
      </c>
      <c r="E131" s="218" t="s">
        <v>205</v>
      </c>
      <c r="F131" s="219" t="s">
        <v>206</v>
      </c>
      <c r="G131" s="220" t="s">
        <v>207</v>
      </c>
      <c r="H131" s="221">
        <v>143</v>
      </c>
      <c r="I131" s="222"/>
      <c r="J131" s="223">
        <f>ROUND(I131*H131,2)</f>
        <v>0</v>
      </c>
      <c r="K131" s="219" t="s">
        <v>144</v>
      </c>
      <c r="L131" s="43"/>
      <c r="M131" s="224" t="s">
        <v>1</v>
      </c>
      <c r="N131" s="225" t="s">
        <v>38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0.20499999999999999</v>
      </c>
      <c r="T131" s="227">
        <f>S131*H131</f>
        <v>29.314999999999998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145</v>
      </c>
      <c r="AT131" s="228" t="s">
        <v>140</v>
      </c>
      <c r="AU131" s="228" t="s">
        <v>83</v>
      </c>
      <c r="AY131" s="16" t="s">
        <v>137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81</v>
      </c>
      <c r="BK131" s="229">
        <f>ROUND(I131*H131,2)</f>
        <v>0</v>
      </c>
      <c r="BL131" s="16" t="s">
        <v>145</v>
      </c>
      <c r="BM131" s="228" t="s">
        <v>479</v>
      </c>
    </row>
    <row r="132" s="2" customFormat="1" ht="24.15" customHeight="1">
      <c r="A132" s="37"/>
      <c r="B132" s="38"/>
      <c r="C132" s="217" t="s">
        <v>170</v>
      </c>
      <c r="D132" s="217" t="s">
        <v>140</v>
      </c>
      <c r="E132" s="218" t="s">
        <v>209</v>
      </c>
      <c r="F132" s="219" t="s">
        <v>210</v>
      </c>
      <c r="G132" s="220" t="s">
        <v>194</v>
      </c>
      <c r="H132" s="221">
        <v>350.19999999999999</v>
      </c>
      <c r="I132" s="222"/>
      <c r="J132" s="223">
        <f>ROUND(I132*H132,2)</f>
        <v>0</v>
      </c>
      <c r="K132" s="219" t="s">
        <v>144</v>
      </c>
      <c r="L132" s="43"/>
      <c r="M132" s="224" t="s">
        <v>1</v>
      </c>
      <c r="N132" s="225" t="s">
        <v>38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145</v>
      </c>
      <c r="AT132" s="228" t="s">
        <v>140</v>
      </c>
      <c r="AU132" s="228" t="s">
        <v>83</v>
      </c>
      <c r="AY132" s="16" t="s">
        <v>137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81</v>
      </c>
      <c r="BK132" s="229">
        <f>ROUND(I132*H132,2)</f>
        <v>0</v>
      </c>
      <c r="BL132" s="16" t="s">
        <v>145</v>
      </c>
      <c r="BM132" s="228" t="s">
        <v>211</v>
      </c>
    </row>
    <row r="133" s="13" customFormat="1">
      <c r="A133" s="13"/>
      <c r="B133" s="230"/>
      <c r="C133" s="231"/>
      <c r="D133" s="232" t="s">
        <v>147</v>
      </c>
      <c r="E133" s="233" t="s">
        <v>1</v>
      </c>
      <c r="F133" s="234" t="s">
        <v>614</v>
      </c>
      <c r="G133" s="231"/>
      <c r="H133" s="235">
        <v>350.19999999999999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147</v>
      </c>
      <c r="AU133" s="241" t="s">
        <v>83</v>
      </c>
      <c r="AV133" s="13" t="s">
        <v>83</v>
      </c>
      <c r="AW133" s="13" t="s">
        <v>30</v>
      </c>
      <c r="AX133" s="13" t="s">
        <v>81</v>
      </c>
      <c r="AY133" s="241" t="s">
        <v>137</v>
      </c>
    </row>
    <row r="134" s="2" customFormat="1" ht="37.8" customHeight="1">
      <c r="A134" s="37"/>
      <c r="B134" s="38"/>
      <c r="C134" s="217" t="s">
        <v>176</v>
      </c>
      <c r="D134" s="217" t="s">
        <v>140</v>
      </c>
      <c r="E134" s="218" t="s">
        <v>484</v>
      </c>
      <c r="F134" s="219" t="s">
        <v>485</v>
      </c>
      <c r="G134" s="220" t="s">
        <v>215</v>
      </c>
      <c r="H134" s="221">
        <v>47.817999999999998</v>
      </c>
      <c r="I134" s="222"/>
      <c r="J134" s="223">
        <f>ROUND(I134*H134,2)</f>
        <v>0</v>
      </c>
      <c r="K134" s="219" t="s">
        <v>144</v>
      </c>
      <c r="L134" s="43"/>
      <c r="M134" s="224" t="s">
        <v>1</v>
      </c>
      <c r="N134" s="225" t="s">
        <v>38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145</v>
      </c>
      <c r="AT134" s="228" t="s">
        <v>140</v>
      </c>
      <c r="AU134" s="228" t="s">
        <v>83</v>
      </c>
      <c r="AY134" s="16" t="s">
        <v>137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81</v>
      </c>
      <c r="BK134" s="229">
        <f>ROUND(I134*H134,2)</f>
        <v>0</v>
      </c>
      <c r="BL134" s="16" t="s">
        <v>145</v>
      </c>
      <c r="BM134" s="228" t="s">
        <v>486</v>
      </c>
    </row>
    <row r="135" s="13" customFormat="1">
      <c r="A135" s="13"/>
      <c r="B135" s="230"/>
      <c r="C135" s="231"/>
      <c r="D135" s="232" t="s">
        <v>147</v>
      </c>
      <c r="E135" s="233" t="s">
        <v>1</v>
      </c>
      <c r="F135" s="234" t="s">
        <v>615</v>
      </c>
      <c r="G135" s="231"/>
      <c r="H135" s="235">
        <v>71.519999999999996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147</v>
      </c>
      <c r="AU135" s="241" t="s">
        <v>83</v>
      </c>
      <c r="AV135" s="13" t="s">
        <v>83</v>
      </c>
      <c r="AW135" s="13" t="s">
        <v>30</v>
      </c>
      <c r="AX135" s="13" t="s">
        <v>73</v>
      </c>
      <c r="AY135" s="241" t="s">
        <v>137</v>
      </c>
    </row>
    <row r="136" s="13" customFormat="1">
      <c r="A136" s="13"/>
      <c r="B136" s="230"/>
      <c r="C136" s="231"/>
      <c r="D136" s="232" t="s">
        <v>147</v>
      </c>
      <c r="E136" s="233" t="s">
        <v>1</v>
      </c>
      <c r="F136" s="234" t="s">
        <v>616</v>
      </c>
      <c r="G136" s="231"/>
      <c r="H136" s="235">
        <v>80.859999999999999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147</v>
      </c>
      <c r="AU136" s="241" t="s">
        <v>83</v>
      </c>
      <c r="AV136" s="13" t="s">
        <v>83</v>
      </c>
      <c r="AW136" s="13" t="s">
        <v>30</v>
      </c>
      <c r="AX136" s="13" t="s">
        <v>73</v>
      </c>
      <c r="AY136" s="241" t="s">
        <v>137</v>
      </c>
    </row>
    <row r="137" s="13" customFormat="1">
      <c r="A137" s="13"/>
      <c r="B137" s="230"/>
      <c r="C137" s="231"/>
      <c r="D137" s="232" t="s">
        <v>147</v>
      </c>
      <c r="E137" s="233" t="s">
        <v>1</v>
      </c>
      <c r="F137" s="234" t="s">
        <v>617</v>
      </c>
      <c r="G137" s="231"/>
      <c r="H137" s="235">
        <v>4.3200000000000003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147</v>
      </c>
      <c r="AU137" s="241" t="s">
        <v>83</v>
      </c>
      <c r="AV137" s="13" t="s">
        <v>83</v>
      </c>
      <c r="AW137" s="13" t="s">
        <v>30</v>
      </c>
      <c r="AX137" s="13" t="s">
        <v>73</v>
      </c>
      <c r="AY137" s="241" t="s">
        <v>137</v>
      </c>
    </row>
    <row r="138" s="13" customFormat="1">
      <c r="A138" s="13"/>
      <c r="B138" s="230"/>
      <c r="C138" s="231"/>
      <c r="D138" s="232" t="s">
        <v>147</v>
      </c>
      <c r="E138" s="233" t="s">
        <v>1</v>
      </c>
      <c r="F138" s="234" t="s">
        <v>618</v>
      </c>
      <c r="G138" s="231"/>
      <c r="H138" s="235">
        <v>6.7679999999999998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147</v>
      </c>
      <c r="AU138" s="241" t="s">
        <v>83</v>
      </c>
      <c r="AV138" s="13" t="s">
        <v>83</v>
      </c>
      <c r="AW138" s="13" t="s">
        <v>30</v>
      </c>
      <c r="AX138" s="13" t="s">
        <v>73</v>
      </c>
      <c r="AY138" s="241" t="s">
        <v>137</v>
      </c>
    </row>
    <row r="139" s="13" customFormat="1">
      <c r="A139" s="13"/>
      <c r="B139" s="230"/>
      <c r="C139" s="231"/>
      <c r="D139" s="232" t="s">
        <v>147</v>
      </c>
      <c r="E139" s="233" t="s">
        <v>1</v>
      </c>
      <c r="F139" s="234" t="s">
        <v>619</v>
      </c>
      <c r="G139" s="231"/>
      <c r="H139" s="235">
        <v>-115.65000000000001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147</v>
      </c>
      <c r="AU139" s="241" t="s">
        <v>83</v>
      </c>
      <c r="AV139" s="13" t="s">
        <v>83</v>
      </c>
      <c r="AW139" s="13" t="s">
        <v>30</v>
      </c>
      <c r="AX139" s="13" t="s">
        <v>73</v>
      </c>
      <c r="AY139" s="241" t="s">
        <v>137</v>
      </c>
    </row>
    <row r="140" s="14" customFormat="1">
      <c r="A140" s="14"/>
      <c r="B140" s="242"/>
      <c r="C140" s="243"/>
      <c r="D140" s="232" t="s">
        <v>147</v>
      </c>
      <c r="E140" s="244" t="s">
        <v>1</v>
      </c>
      <c r="F140" s="245" t="s">
        <v>149</v>
      </c>
      <c r="G140" s="243"/>
      <c r="H140" s="246">
        <v>47.817999999999984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147</v>
      </c>
      <c r="AU140" s="252" t="s">
        <v>83</v>
      </c>
      <c r="AV140" s="14" t="s">
        <v>145</v>
      </c>
      <c r="AW140" s="14" t="s">
        <v>30</v>
      </c>
      <c r="AX140" s="14" t="s">
        <v>81</v>
      </c>
      <c r="AY140" s="252" t="s">
        <v>137</v>
      </c>
    </row>
    <row r="141" s="2" customFormat="1" ht="62.7" customHeight="1">
      <c r="A141" s="37"/>
      <c r="B141" s="38"/>
      <c r="C141" s="217" t="s">
        <v>226</v>
      </c>
      <c r="D141" s="217" t="s">
        <v>140</v>
      </c>
      <c r="E141" s="218" t="s">
        <v>227</v>
      </c>
      <c r="F141" s="219" t="s">
        <v>228</v>
      </c>
      <c r="G141" s="220" t="s">
        <v>215</v>
      </c>
      <c r="H141" s="221">
        <v>62.738</v>
      </c>
      <c r="I141" s="222"/>
      <c r="J141" s="223">
        <f>ROUND(I141*H141,2)</f>
        <v>0</v>
      </c>
      <c r="K141" s="219" t="s">
        <v>1</v>
      </c>
      <c r="L141" s="43"/>
      <c r="M141" s="224" t="s">
        <v>1</v>
      </c>
      <c r="N141" s="225" t="s">
        <v>38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145</v>
      </c>
      <c r="AT141" s="228" t="s">
        <v>140</v>
      </c>
      <c r="AU141" s="228" t="s">
        <v>83</v>
      </c>
      <c r="AY141" s="16" t="s">
        <v>137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81</v>
      </c>
      <c r="BK141" s="229">
        <f>ROUND(I141*H141,2)</f>
        <v>0</v>
      </c>
      <c r="BL141" s="16" t="s">
        <v>145</v>
      </c>
      <c r="BM141" s="228" t="s">
        <v>494</v>
      </c>
    </row>
    <row r="142" s="13" customFormat="1">
      <c r="A142" s="13"/>
      <c r="B142" s="230"/>
      <c r="C142" s="231"/>
      <c r="D142" s="232" t="s">
        <v>147</v>
      </c>
      <c r="E142" s="233" t="s">
        <v>1</v>
      </c>
      <c r="F142" s="234" t="s">
        <v>620</v>
      </c>
      <c r="G142" s="231"/>
      <c r="H142" s="235">
        <v>47.817999999999998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147</v>
      </c>
      <c r="AU142" s="241" t="s">
        <v>83</v>
      </c>
      <c r="AV142" s="13" t="s">
        <v>83</v>
      </c>
      <c r="AW142" s="13" t="s">
        <v>30</v>
      </c>
      <c r="AX142" s="13" t="s">
        <v>73</v>
      </c>
      <c r="AY142" s="241" t="s">
        <v>137</v>
      </c>
    </row>
    <row r="143" s="13" customFormat="1">
      <c r="A143" s="13"/>
      <c r="B143" s="230"/>
      <c r="C143" s="231"/>
      <c r="D143" s="232" t="s">
        <v>147</v>
      </c>
      <c r="E143" s="233" t="s">
        <v>1</v>
      </c>
      <c r="F143" s="234" t="s">
        <v>621</v>
      </c>
      <c r="G143" s="231"/>
      <c r="H143" s="235">
        <v>14.92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147</v>
      </c>
      <c r="AU143" s="241" t="s">
        <v>83</v>
      </c>
      <c r="AV143" s="13" t="s">
        <v>83</v>
      </c>
      <c r="AW143" s="13" t="s">
        <v>30</v>
      </c>
      <c r="AX143" s="13" t="s">
        <v>73</v>
      </c>
      <c r="AY143" s="241" t="s">
        <v>137</v>
      </c>
    </row>
    <row r="144" s="14" customFormat="1">
      <c r="A144" s="14"/>
      <c r="B144" s="242"/>
      <c r="C144" s="243"/>
      <c r="D144" s="232" t="s">
        <v>147</v>
      </c>
      <c r="E144" s="244" t="s">
        <v>1</v>
      </c>
      <c r="F144" s="245" t="s">
        <v>149</v>
      </c>
      <c r="G144" s="243"/>
      <c r="H144" s="246">
        <v>62.738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147</v>
      </c>
      <c r="AU144" s="252" t="s">
        <v>83</v>
      </c>
      <c r="AV144" s="14" t="s">
        <v>145</v>
      </c>
      <c r="AW144" s="14" t="s">
        <v>30</v>
      </c>
      <c r="AX144" s="14" t="s">
        <v>81</v>
      </c>
      <c r="AY144" s="252" t="s">
        <v>137</v>
      </c>
    </row>
    <row r="145" s="2" customFormat="1" ht="37.8" customHeight="1">
      <c r="A145" s="37"/>
      <c r="B145" s="38"/>
      <c r="C145" s="217" t="s">
        <v>232</v>
      </c>
      <c r="D145" s="217" t="s">
        <v>140</v>
      </c>
      <c r="E145" s="218" t="s">
        <v>249</v>
      </c>
      <c r="F145" s="219" t="s">
        <v>250</v>
      </c>
      <c r="G145" s="220" t="s">
        <v>215</v>
      </c>
      <c r="H145" s="221">
        <v>62.738</v>
      </c>
      <c r="I145" s="222"/>
      <c r="J145" s="223">
        <f>ROUND(I145*H145,2)</f>
        <v>0</v>
      </c>
      <c r="K145" s="219" t="s">
        <v>144</v>
      </c>
      <c r="L145" s="43"/>
      <c r="M145" s="224" t="s">
        <v>1</v>
      </c>
      <c r="N145" s="225" t="s">
        <v>38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145</v>
      </c>
      <c r="AT145" s="228" t="s">
        <v>140</v>
      </c>
      <c r="AU145" s="228" t="s">
        <v>83</v>
      </c>
      <c r="AY145" s="16" t="s">
        <v>137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81</v>
      </c>
      <c r="BK145" s="229">
        <f>ROUND(I145*H145,2)</f>
        <v>0</v>
      </c>
      <c r="BL145" s="16" t="s">
        <v>145</v>
      </c>
      <c r="BM145" s="228" t="s">
        <v>251</v>
      </c>
    </row>
    <row r="146" s="2" customFormat="1" ht="44.25" customHeight="1">
      <c r="A146" s="37"/>
      <c r="B146" s="38"/>
      <c r="C146" s="217" t="s">
        <v>237</v>
      </c>
      <c r="D146" s="217" t="s">
        <v>140</v>
      </c>
      <c r="E146" s="218" t="s">
        <v>253</v>
      </c>
      <c r="F146" s="219" t="s">
        <v>254</v>
      </c>
      <c r="G146" s="220" t="s">
        <v>245</v>
      </c>
      <c r="H146" s="221">
        <v>119.202</v>
      </c>
      <c r="I146" s="222"/>
      <c r="J146" s="223">
        <f>ROUND(I146*H146,2)</f>
        <v>0</v>
      </c>
      <c r="K146" s="219" t="s">
        <v>144</v>
      </c>
      <c r="L146" s="43"/>
      <c r="M146" s="224" t="s">
        <v>1</v>
      </c>
      <c r="N146" s="225" t="s">
        <v>38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145</v>
      </c>
      <c r="AT146" s="228" t="s">
        <v>140</v>
      </c>
      <c r="AU146" s="228" t="s">
        <v>83</v>
      </c>
      <c r="AY146" s="16" t="s">
        <v>137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81</v>
      </c>
      <c r="BK146" s="229">
        <f>ROUND(I146*H146,2)</f>
        <v>0</v>
      </c>
      <c r="BL146" s="16" t="s">
        <v>145</v>
      </c>
      <c r="BM146" s="228" t="s">
        <v>255</v>
      </c>
    </row>
    <row r="147" s="13" customFormat="1">
      <c r="A147" s="13"/>
      <c r="B147" s="230"/>
      <c r="C147" s="231"/>
      <c r="D147" s="232" t="s">
        <v>147</v>
      </c>
      <c r="E147" s="233" t="s">
        <v>1</v>
      </c>
      <c r="F147" s="234" t="s">
        <v>622</v>
      </c>
      <c r="G147" s="231"/>
      <c r="H147" s="235">
        <v>119.202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147</v>
      </c>
      <c r="AU147" s="241" t="s">
        <v>83</v>
      </c>
      <c r="AV147" s="13" t="s">
        <v>83</v>
      </c>
      <c r="AW147" s="13" t="s">
        <v>30</v>
      </c>
      <c r="AX147" s="13" t="s">
        <v>81</v>
      </c>
      <c r="AY147" s="241" t="s">
        <v>137</v>
      </c>
    </row>
    <row r="148" s="2" customFormat="1" ht="24.15" customHeight="1">
      <c r="A148" s="37"/>
      <c r="B148" s="38"/>
      <c r="C148" s="217" t="s">
        <v>8</v>
      </c>
      <c r="D148" s="217" t="s">
        <v>140</v>
      </c>
      <c r="E148" s="218" t="s">
        <v>258</v>
      </c>
      <c r="F148" s="219" t="s">
        <v>259</v>
      </c>
      <c r="G148" s="220" t="s">
        <v>194</v>
      </c>
      <c r="H148" s="221">
        <v>655.20000000000005</v>
      </c>
      <c r="I148" s="222"/>
      <c r="J148" s="223">
        <f>ROUND(I148*H148,2)</f>
        <v>0</v>
      </c>
      <c r="K148" s="219" t="s">
        <v>144</v>
      </c>
      <c r="L148" s="43"/>
      <c r="M148" s="224" t="s">
        <v>1</v>
      </c>
      <c r="N148" s="225" t="s">
        <v>38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145</v>
      </c>
      <c r="AT148" s="228" t="s">
        <v>140</v>
      </c>
      <c r="AU148" s="228" t="s">
        <v>83</v>
      </c>
      <c r="AY148" s="16" t="s">
        <v>137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81</v>
      </c>
      <c r="BK148" s="229">
        <f>ROUND(I148*H148,2)</f>
        <v>0</v>
      </c>
      <c r="BL148" s="16" t="s">
        <v>145</v>
      </c>
      <c r="BM148" s="228" t="s">
        <v>260</v>
      </c>
    </row>
    <row r="149" s="13" customFormat="1">
      <c r="A149" s="13"/>
      <c r="B149" s="230"/>
      <c r="C149" s="231"/>
      <c r="D149" s="232" t="s">
        <v>147</v>
      </c>
      <c r="E149" s="233" t="s">
        <v>1</v>
      </c>
      <c r="F149" s="234" t="s">
        <v>623</v>
      </c>
      <c r="G149" s="231"/>
      <c r="H149" s="235">
        <v>298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147</v>
      </c>
      <c r="AU149" s="241" t="s">
        <v>83</v>
      </c>
      <c r="AV149" s="13" t="s">
        <v>83</v>
      </c>
      <c r="AW149" s="13" t="s">
        <v>30</v>
      </c>
      <c r="AX149" s="13" t="s">
        <v>73</v>
      </c>
      <c r="AY149" s="241" t="s">
        <v>137</v>
      </c>
    </row>
    <row r="150" s="13" customFormat="1">
      <c r="A150" s="13"/>
      <c r="B150" s="230"/>
      <c r="C150" s="231"/>
      <c r="D150" s="232" t="s">
        <v>147</v>
      </c>
      <c r="E150" s="233" t="s">
        <v>1</v>
      </c>
      <c r="F150" s="234" t="s">
        <v>624</v>
      </c>
      <c r="G150" s="231"/>
      <c r="H150" s="235">
        <v>311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147</v>
      </c>
      <c r="AU150" s="241" t="s">
        <v>83</v>
      </c>
      <c r="AV150" s="13" t="s">
        <v>83</v>
      </c>
      <c r="AW150" s="13" t="s">
        <v>30</v>
      </c>
      <c r="AX150" s="13" t="s">
        <v>73</v>
      </c>
      <c r="AY150" s="241" t="s">
        <v>137</v>
      </c>
    </row>
    <row r="151" s="13" customFormat="1">
      <c r="A151" s="13"/>
      <c r="B151" s="230"/>
      <c r="C151" s="231"/>
      <c r="D151" s="232" t="s">
        <v>147</v>
      </c>
      <c r="E151" s="233" t="s">
        <v>1</v>
      </c>
      <c r="F151" s="234" t="s">
        <v>625</v>
      </c>
      <c r="G151" s="231"/>
      <c r="H151" s="235">
        <v>18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147</v>
      </c>
      <c r="AU151" s="241" t="s">
        <v>83</v>
      </c>
      <c r="AV151" s="13" t="s">
        <v>83</v>
      </c>
      <c r="AW151" s="13" t="s">
        <v>30</v>
      </c>
      <c r="AX151" s="13" t="s">
        <v>73</v>
      </c>
      <c r="AY151" s="241" t="s">
        <v>137</v>
      </c>
    </row>
    <row r="152" s="13" customFormat="1">
      <c r="A152" s="13"/>
      <c r="B152" s="230"/>
      <c r="C152" s="231"/>
      <c r="D152" s="232" t="s">
        <v>147</v>
      </c>
      <c r="E152" s="233" t="s">
        <v>1</v>
      </c>
      <c r="F152" s="234" t="s">
        <v>626</v>
      </c>
      <c r="G152" s="231"/>
      <c r="H152" s="235">
        <v>28.199999999999999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147</v>
      </c>
      <c r="AU152" s="241" t="s">
        <v>83</v>
      </c>
      <c r="AV152" s="13" t="s">
        <v>83</v>
      </c>
      <c r="AW152" s="13" t="s">
        <v>30</v>
      </c>
      <c r="AX152" s="13" t="s">
        <v>73</v>
      </c>
      <c r="AY152" s="241" t="s">
        <v>137</v>
      </c>
    </row>
    <row r="153" s="14" customFormat="1">
      <c r="A153" s="14"/>
      <c r="B153" s="242"/>
      <c r="C153" s="243"/>
      <c r="D153" s="232" t="s">
        <v>147</v>
      </c>
      <c r="E153" s="244" t="s">
        <v>1</v>
      </c>
      <c r="F153" s="245" t="s">
        <v>149</v>
      </c>
      <c r="G153" s="243"/>
      <c r="H153" s="246">
        <v>655.20000000000005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147</v>
      </c>
      <c r="AU153" s="252" t="s">
        <v>83</v>
      </c>
      <c r="AV153" s="14" t="s">
        <v>145</v>
      </c>
      <c r="AW153" s="14" t="s">
        <v>30</v>
      </c>
      <c r="AX153" s="14" t="s">
        <v>81</v>
      </c>
      <c r="AY153" s="252" t="s">
        <v>137</v>
      </c>
    </row>
    <row r="154" s="2" customFormat="1" ht="37.8" customHeight="1">
      <c r="A154" s="37"/>
      <c r="B154" s="38"/>
      <c r="C154" s="217" t="s">
        <v>248</v>
      </c>
      <c r="D154" s="217" t="s">
        <v>140</v>
      </c>
      <c r="E154" s="218" t="s">
        <v>266</v>
      </c>
      <c r="F154" s="219" t="s">
        <v>267</v>
      </c>
      <c r="G154" s="220" t="s">
        <v>194</v>
      </c>
      <c r="H154" s="221">
        <v>201</v>
      </c>
      <c r="I154" s="222"/>
      <c r="J154" s="223">
        <f>ROUND(I154*H154,2)</f>
        <v>0</v>
      </c>
      <c r="K154" s="219" t="s">
        <v>144</v>
      </c>
      <c r="L154" s="43"/>
      <c r="M154" s="224" t="s">
        <v>1</v>
      </c>
      <c r="N154" s="225" t="s">
        <v>38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145</v>
      </c>
      <c r="AT154" s="228" t="s">
        <v>140</v>
      </c>
      <c r="AU154" s="228" t="s">
        <v>83</v>
      </c>
      <c r="AY154" s="16" t="s">
        <v>137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81</v>
      </c>
      <c r="BK154" s="229">
        <f>ROUND(I154*H154,2)</f>
        <v>0</v>
      </c>
      <c r="BL154" s="16" t="s">
        <v>145</v>
      </c>
      <c r="BM154" s="228" t="s">
        <v>505</v>
      </c>
    </row>
    <row r="155" s="13" customFormat="1">
      <c r="A155" s="13"/>
      <c r="B155" s="230"/>
      <c r="C155" s="231"/>
      <c r="D155" s="232" t="s">
        <v>147</v>
      </c>
      <c r="E155" s="233" t="s">
        <v>1</v>
      </c>
      <c r="F155" s="234" t="s">
        <v>627</v>
      </c>
      <c r="G155" s="231"/>
      <c r="H155" s="235">
        <v>201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147</v>
      </c>
      <c r="AU155" s="241" t="s">
        <v>83</v>
      </c>
      <c r="AV155" s="13" t="s">
        <v>83</v>
      </c>
      <c r="AW155" s="13" t="s">
        <v>30</v>
      </c>
      <c r="AX155" s="13" t="s">
        <v>81</v>
      </c>
      <c r="AY155" s="241" t="s">
        <v>137</v>
      </c>
    </row>
    <row r="156" s="2" customFormat="1" ht="37.8" customHeight="1">
      <c r="A156" s="37"/>
      <c r="B156" s="38"/>
      <c r="C156" s="217" t="s">
        <v>252</v>
      </c>
      <c r="D156" s="217" t="s">
        <v>140</v>
      </c>
      <c r="E156" s="218" t="s">
        <v>271</v>
      </c>
      <c r="F156" s="219" t="s">
        <v>272</v>
      </c>
      <c r="G156" s="220" t="s">
        <v>194</v>
      </c>
      <c r="H156" s="221">
        <v>201</v>
      </c>
      <c r="I156" s="222"/>
      <c r="J156" s="223">
        <f>ROUND(I156*H156,2)</f>
        <v>0</v>
      </c>
      <c r="K156" s="219" t="s">
        <v>144</v>
      </c>
      <c r="L156" s="43"/>
      <c r="M156" s="224" t="s">
        <v>1</v>
      </c>
      <c r="N156" s="225" t="s">
        <v>38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145</v>
      </c>
      <c r="AT156" s="228" t="s">
        <v>140</v>
      </c>
      <c r="AU156" s="228" t="s">
        <v>83</v>
      </c>
      <c r="AY156" s="16" t="s">
        <v>137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81</v>
      </c>
      <c r="BK156" s="229">
        <f>ROUND(I156*H156,2)</f>
        <v>0</v>
      </c>
      <c r="BL156" s="16" t="s">
        <v>145</v>
      </c>
      <c r="BM156" s="228" t="s">
        <v>507</v>
      </c>
    </row>
    <row r="157" s="2" customFormat="1" ht="16.5" customHeight="1">
      <c r="A157" s="37"/>
      <c r="B157" s="38"/>
      <c r="C157" s="256" t="s">
        <v>257</v>
      </c>
      <c r="D157" s="256" t="s">
        <v>242</v>
      </c>
      <c r="E157" s="257" t="s">
        <v>275</v>
      </c>
      <c r="F157" s="258" t="s">
        <v>276</v>
      </c>
      <c r="G157" s="259" t="s">
        <v>277</v>
      </c>
      <c r="H157" s="260">
        <v>5.0250000000000004</v>
      </c>
      <c r="I157" s="261"/>
      <c r="J157" s="262">
        <f>ROUND(I157*H157,2)</f>
        <v>0</v>
      </c>
      <c r="K157" s="258" t="s">
        <v>144</v>
      </c>
      <c r="L157" s="263"/>
      <c r="M157" s="264" t="s">
        <v>1</v>
      </c>
      <c r="N157" s="265" t="s">
        <v>38</v>
      </c>
      <c r="O157" s="90"/>
      <c r="P157" s="226">
        <f>O157*H157</f>
        <v>0</v>
      </c>
      <c r="Q157" s="226">
        <v>0.001</v>
      </c>
      <c r="R157" s="226">
        <f>Q157*H157</f>
        <v>0.0050250000000000008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176</v>
      </c>
      <c r="AT157" s="228" t="s">
        <v>242</v>
      </c>
      <c r="AU157" s="228" t="s">
        <v>83</v>
      </c>
      <c r="AY157" s="16" t="s">
        <v>137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81</v>
      </c>
      <c r="BK157" s="229">
        <f>ROUND(I157*H157,2)</f>
        <v>0</v>
      </c>
      <c r="BL157" s="16" t="s">
        <v>145</v>
      </c>
      <c r="BM157" s="228" t="s">
        <v>508</v>
      </c>
    </row>
    <row r="158" s="13" customFormat="1">
      <c r="A158" s="13"/>
      <c r="B158" s="230"/>
      <c r="C158" s="231"/>
      <c r="D158" s="232" t="s">
        <v>147</v>
      </c>
      <c r="E158" s="233" t="s">
        <v>1</v>
      </c>
      <c r="F158" s="234" t="s">
        <v>628</v>
      </c>
      <c r="G158" s="231"/>
      <c r="H158" s="235">
        <v>5.0250000000000004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147</v>
      </c>
      <c r="AU158" s="241" t="s">
        <v>83</v>
      </c>
      <c r="AV158" s="13" t="s">
        <v>83</v>
      </c>
      <c r="AW158" s="13" t="s">
        <v>30</v>
      </c>
      <c r="AX158" s="13" t="s">
        <v>81</v>
      </c>
      <c r="AY158" s="241" t="s">
        <v>137</v>
      </c>
    </row>
    <row r="159" s="2" customFormat="1" ht="33" customHeight="1">
      <c r="A159" s="37"/>
      <c r="B159" s="38"/>
      <c r="C159" s="217" t="s">
        <v>265</v>
      </c>
      <c r="D159" s="217" t="s">
        <v>140</v>
      </c>
      <c r="E159" s="218" t="s">
        <v>281</v>
      </c>
      <c r="F159" s="219" t="s">
        <v>282</v>
      </c>
      <c r="G159" s="220" t="s">
        <v>194</v>
      </c>
      <c r="H159" s="221">
        <v>201</v>
      </c>
      <c r="I159" s="222"/>
      <c r="J159" s="223">
        <f>ROUND(I159*H159,2)</f>
        <v>0</v>
      </c>
      <c r="K159" s="219" t="s">
        <v>144</v>
      </c>
      <c r="L159" s="43"/>
      <c r="M159" s="224" t="s">
        <v>1</v>
      </c>
      <c r="N159" s="225" t="s">
        <v>38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145</v>
      </c>
      <c r="AT159" s="228" t="s">
        <v>140</v>
      </c>
      <c r="AU159" s="228" t="s">
        <v>83</v>
      </c>
      <c r="AY159" s="16" t="s">
        <v>137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81</v>
      </c>
      <c r="BK159" s="229">
        <f>ROUND(I159*H159,2)</f>
        <v>0</v>
      </c>
      <c r="BL159" s="16" t="s">
        <v>145</v>
      </c>
      <c r="BM159" s="228" t="s">
        <v>510</v>
      </c>
    </row>
    <row r="160" s="12" customFormat="1" ht="22.8" customHeight="1">
      <c r="A160" s="12"/>
      <c r="B160" s="201"/>
      <c r="C160" s="202"/>
      <c r="D160" s="203" t="s">
        <v>72</v>
      </c>
      <c r="E160" s="215" t="s">
        <v>163</v>
      </c>
      <c r="F160" s="215" t="s">
        <v>308</v>
      </c>
      <c r="G160" s="202"/>
      <c r="H160" s="202"/>
      <c r="I160" s="205"/>
      <c r="J160" s="216">
        <f>BK160</f>
        <v>0</v>
      </c>
      <c r="K160" s="202"/>
      <c r="L160" s="207"/>
      <c r="M160" s="208"/>
      <c r="N160" s="209"/>
      <c r="O160" s="209"/>
      <c r="P160" s="210">
        <f>SUM(P161:P179)</f>
        <v>0</v>
      </c>
      <c r="Q160" s="209"/>
      <c r="R160" s="210">
        <f>SUM(R161:R179)</f>
        <v>365.95517999999998</v>
      </c>
      <c r="S160" s="209"/>
      <c r="T160" s="211">
        <f>SUM(T161:T179)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81</v>
      </c>
      <c r="AT160" s="213" t="s">
        <v>72</v>
      </c>
      <c r="AU160" s="213" t="s">
        <v>81</v>
      </c>
      <c r="AY160" s="212" t="s">
        <v>137</v>
      </c>
      <c r="BK160" s="214">
        <f>SUM(BK161:BK179)</f>
        <v>0</v>
      </c>
    </row>
    <row r="161" s="2" customFormat="1" ht="33" customHeight="1">
      <c r="A161" s="37"/>
      <c r="B161" s="38"/>
      <c r="C161" s="217" t="s">
        <v>270</v>
      </c>
      <c r="D161" s="217" t="s">
        <v>140</v>
      </c>
      <c r="E161" s="218" t="s">
        <v>511</v>
      </c>
      <c r="F161" s="219" t="s">
        <v>512</v>
      </c>
      <c r="G161" s="220" t="s">
        <v>194</v>
      </c>
      <c r="H161" s="221">
        <v>627</v>
      </c>
      <c r="I161" s="222"/>
      <c r="J161" s="223">
        <f>ROUND(I161*H161,2)</f>
        <v>0</v>
      </c>
      <c r="K161" s="219" t="s">
        <v>144</v>
      </c>
      <c r="L161" s="43"/>
      <c r="M161" s="224" t="s">
        <v>1</v>
      </c>
      <c r="N161" s="225" t="s">
        <v>38</v>
      </c>
      <c r="O161" s="90"/>
      <c r="P161" s="226">
        <f>O161*H161</f>
        <v>0</v>
      </c>
      <c r="Q161" s="226">
        <v>0.34499999999999997</v>
      </c>
      <c r="R161" s="226">
        <f>Q161*H161</f>
        <v>216.31499999999997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145</v>
      </c>
      <c r="AT161" s="228" t="s">
        <v>140</v>
      </c>
      <c r="AU161" s="228" t="s">
        <v>83</v>
      </c>
      <c r="AY161" s="16" t="s">
        <v>137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81</v>
      </c>
      <c r="BK161" s="229">
        <f>ROUND(I161*H161,2)</f>
        <v>0</v>
      </c>
      <c r="BL161" s="16" t="s">
        <v>145</v>
      </c>
      <c r="BM161" s="228" t="s">
        <v>513</v>
      </c>
    </row>
    <row r="162" s="13" customFormat="1">
      <c r="A162" s="13"/>
      <c r="B162" s="230"/>
      <c r="C162" s="231"/>
      <c r="D162" s="232" t="s">
        <v>147</v>
      </c>
      <c r="E162" s="233" t="s">
        <v>1</v>
      </c>
      <c r="F162" s="234" t="s">
        <v>623</v>
      </c>
      <c r="G162" s="231"/>
      <c r="H162" s="235">
        <v>298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147</v>
      </c>
      <c r="AU162" s="241" t="s">
        <v>83</v>
      </c>
      <c r="AV162" s="13" t="s">
        <v>83</v>
      </c>
      <c r="AW162" s="13" t="s">
        <v>30</v>
      </c>
      <c r="AX162" s="13" t="s">
        <v>73</v>
      </c>
      <c r="AY162" s="241" t="s">
        <v>137</v>
      </c>
    </row>
    <row r="163" s="13" customFormat="1">
      <c r="A163" s="13"/>
      <c r="B163" s="230"/>
      <c r="C163" s="231"/>
      <c r="D163" s="232" t="s">
        <v>147</v>
      </c>
      <c r="E163" s="233" t="s">
        <v>1</v>
      </c>
      <c r="F163" s="234" t="s">
        <v>624</v>
      </c>
      <c r="G163" s="231"/>
      <c r="H163" s="235">
        <v>311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147</v>
      </c>
      <c r="AU163" s="241" t="s">
        <v>83</v>
      </c>
      <c r="AV163" s="13" t="s">
        <v>83</v>
      </c>
      <c r="AW163" s="13" t="s">
        <v>30</v>
      </c>
      <c r="AX163" s="13" t="s">
        <v>73</v>
      </c>
      <c r="AY163" s="241" t="s">
        <v>137</v>
      </c>
    </row>
    <row r="164" s="13" customFormat="1">
      <c r="A164" s="13"/>
      <c r="B164" s="230"/>
      <c r="C164" s="231"/>
      <c r="D164" s="232" t="s">
        <v>147</v>
      </c>
      <c r="E164" s="233" t="s">
        <v>1</v>
      </c>
      <c r="F164" s="234" t="s">
        <v>625</v>
      </c>
      <c r="G164" s="231"/>
      <c r="H164" s="235">
        <v>18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147</v>
      </c>
      <c r="AU164" s="241" t="s">
        <v>83</v>
      </c>
      <c r="AV164" s="13" t="s">
        <v>83</v>
      </c>
      <c r="AW164" s="13" t="s">
        <v>30</v>
      </c>
      <c r="AX164" s="13" t="s">
        <v>73</v>
      </c>
      <c r="AY164" s="241" t="s">
        <v>137</v>
      </c>
    </row>
    <row r="165" s="14" customFormat="1">
      <c r="A165" s="14"/>
      <c r="B165" s="242"/>
      <c r="C165" s="243"/>
      <c r="D165" s="232" t="s">
        <v>147</v>
      </c>
      <c r="E165" s="244" t="s">
        <v>1</v>
      </c>
      <c r="F165" s="245" t="s">
        <v>149</v>
      </c>
      <c r="G165" s="243"/>
      <c r="H165" s="246">
        <v>627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147</v>
      </c>
      <c r="AU165" s="252" t="s">
        <v>83</v>
      </c>
      <c r="AV165" s="14" t="s">
        <v>145</v>
      </c>
      <c r="AW165" s="14" t="s">
        <v>30</v>
      </c>
      <c r="AX165" s="14" t="s">
        <v>81</v>
      </c>
      <c r="AY165" s="252" t="s">
        <v>137</v>
      </c>
    </row>
    <row r="166" s="2" customFormat="1" ht="55.5" customHeight="1">
      <c r="A166" s="37"/>
      <c r="B166" s="38"/>
      <c r="C166" s="217" t="s">
        <v>274</v>
      </c>
      <c r="D166" s="217" t="s">
        <v>140</v>
      </c>
      <c r="E166" s="218" t="s">
        <v>515</v>
      </c>
      <c r="F166" s="219" t="s">
        <v>516</v>
      </c>
      <c r="G166" s="220" t="s">
        <v>194</v>
      </c>
      <c r="H166" s="221">
        <v>8</v>
      </c>
      <c r="I166" s="222"/>
      <c r="J166" s="223">
        <f>ROUND(I166*H166,2)</f>
        <v>0</v>
      </c>
      <c r="K166" s="219" t="s">
        <v>144</v>
      </c>
      <c r="L166" s="43"/>
      <c r="M166" s="224" t="s">
        <v>1</v>
      </c>
      <c r="N166" s="225" t="s">
        <v>38</v>
      </c>
      <c r="O166" s="90"/>
      <c r="P166" s="226">
        <f>O166*H166</f>
        <v>0</v>
      </c>
      <c r="Q166" s="226">
        <v>0.1837</v>
      </c>
      <c r="R166" s="226">
        <f>Q166*H166</f>
        <v>1.4696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145</v>
      </c>
      <c r="AT166" s="228" t="s">
        <v>140</v>
      </c>
      <c r="AU166" s="228" t="s">
        <v>83</v>
      </c>
      <c r="AY166" s="16" t="s">
        <v>137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81</v>
      </c>
      <c r="BK166" s="229">
        <f>ROUND(I166*H166,2)</f>
        <v>0</v>
      </c>
      <c r="BL166" s="16" t="s">
        <v>145</v>
      </c>
      <c r="BM166" s="228" t="s">
        <v>517</v>
      </c>
    </row>
    <row r="167" s="2" customFormat="1" ht="16.5" customHeight="1">
      <c r="A167" s="37"/>
      <c r="B167" s="38"/>
      <c r="C167" s="256" t="s">
        <v>280</v>
      </c>
      <c r="D167" s="256" t="s">
        <v>242</v>
      </c>
      <c r="E167" s="257" t="s">
        <v>356</v>
      </c>
      <c r="F167" s="258" t="s">
        <v>357</v>
      </c>
      <c r="G167" s="259" t="s">
        <v>194</v>
      </c>
      <c r="H167" s="260">
        <v>8</v>
      </c>
      <c r="I167" s="261"/>
      <c r="J167" s="262">
        <f>ROUND(I167*H167,2)</f>
        <v>0</v>
      </c>
      <c r="K167" s="258" t="s">
        <v>144</v>
      </c>
      <c r="L167" s="263"/>
      <c r="M167" s="264" t="s">
        <v>1</v>
      </c>
      <c r="N167" s="265" t="s">
        <v>38</v>
      </c>
      <c r="O167" s="90"/>
      <c r="P167" s="226">
        <f>O167*H167</f>
        <v>0</v>
      </c>
      <c r="Q167" s="226">
        <v>0.222</v>
      </c>
      <c r="R167" s="226">
        <f>Q167*H167</f>
        <v>1.776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176</v>
      </c>
      <c r="AT167" s="228" t="s">
        <v>242</v>
      </c>
      <c r="AU167" s="228" t="s">
        <v>83</v>
      </c>
      <c r="AY167" s="16" t="s">
        <v>137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81</v>
      </c>
      <c r="BK167" s="229">
        <f>ROUND(I167*H167,2)</f>
        <v>0</v>
      </c>
      <c r="BL167" s="16" t="s">
        <v>145</v>
      </c>
      <c r="BM167" s="228" t="s">
        <v>518</v>
      </c>
    </row>
    <row r="168" s="2" customFormat="1" ht="78" customHeight="1">
      <c r="A168" s="37"/>
      <c r="B168" s="38"/>
      <c r="C168" s="217" t="s">
        <v>285</v>
      </c>
      <c r="D168" s="217" t="s">
        <v>140</v>
      </c>
      <c r="E168" s="218" t="s">
        <v>519</v>
      </c>
      <c r="F168" s="219" t="s">
        <v>520</v>
      </c>
      <c r="G168" s="220" t="s">
        <v>194</v>
      </c>
      <c r="H168" s="221">
        <v>308</v>
      </c>
      <c r="I168" s="222"/>
      <c r="J168" s="223">
        <f>ROUND(I168*H168,2)</f>
        <v>0</v>
      </c>
      <c r="K168" s="219" t="s">
        <v>144</v>
      </c>
      <c r="L168" s="43"/>
      <c r="M168" s="224" t="s">
        <v>1</v>
      </c>
      <c r="N168" s="225" t="s">
        <v>38</v>
      </c>
      <c r="O168" s="90"/>
      <c r="P168" s="226">
        <f>O168*H168</f>
        <v>0</v>
      </c>
      <c r="Q168" s="226">
        <v>0.089219999999999994</v>
      </c>
      <c r="R168" s="226">
        <f>Q168*H168</f>
        <v>27.479759999999999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145</v>
      </c>
      <c r="AT168" s="228" t="s">
        <v>140</v>
      </c>
      <c r="AU168" s="228" t="s">
        <v>83</v>
      </c>
      <c r="AY168" s="16" t="s">
        <v>137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81</v>
      </c>
      <c r="BK168" s="229">
        <f>ROUND(I168*H168,2)</f>
        <v>0</v>
      </c>
      <c r="BL168" s="16" t="s">
        <v>145</v>
      </c>
      <c r="BM168" s="228" t="s">
        <v>521</v>
      </c>
    </row>
    <row r="169" s="13" customFormat="1">
      <c r="A169" s="13"/>
      <c r="B169" s="230"/>
      <c r="C169" s="231"/>
      <c r="D169" s="232" t="s">
        <v>147</v>
      </c>
      <c r="E169" s="233" t="s">
        <v>1</v>
      </c>
      <c r="F169" s="234" t="s">
        <v>623</v>
      </c>
      <c r="G169" s="231"/>
      <c r="H169" s="235">
        <v>298</v>
      </c>
      <c r="I169" s="236"/>
      <c r="J169" s="231"/>
      <c r="K169" s="231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147</v>
      </c>
      <c r="AU169" s="241" t="s">
        <v>83</v>
      </c>
      <c r="AV169" s="13" t="s">
        <v>83</v>
      </c>
      <c r="AW169" s="13" t="s">
        <v>30</v>
      </c>
      <c r="AX169" s="13" t="s">
        <v>73</v>
      </c>
      <c r="AY169" s="241" t="s">
        <v>137</v>
      </c>
    </row>
    <row r="170" s="13" customFormat="1">
      <c r="A170" s="13"/>
      <c r="B170" s="230"/>
      <c r="C170" s="231"/>
      <c r="D170" s="232" t="s">
        <v>147</v>
      </c>
      <c r="E170" s="233" t="s">
        <v>1</v>
      </c>
      <c r="F170" s="234" t="s">
        <v>629</v>
      </c>
      <c r="G170" s="231"/>
      <c r="H170" s="235">
        <v>10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147</v>
      </c>
      <c r="AU170" s="241" t="s">
        <v>83</v>
      </c>
      <c r="AV170" s="13" t="s">
        <v>83</v>
      </c>
      <c r="AW170" s="13" t="s">
        <v>30</v>
      </c>
      <c r="AX170" s="13" t="s">
        <v>73</v>
      </c>
      <c r="AY170" s="241" t="s">
        <v>137</v>
      </c>
    </row>
    <row r="171" s="14" customFormat="1">
      <c r="A171" s="14"/>
      <c r="B171" s="242"/>
      <c r="C171" s="243"/>
      <c r="D171" s="232" t="s">
        <v>147</v>
      </c>
      <c r="E171" s="244" t="s">
        <v>1</v>
      </c>
      <c r="F171" s="245" t="s">
        <v>149</v>
      </c>
      <c r="G171" s="243"/>
      <c r="H171" s="246">
        <v>308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147</v>
      </c>
      <c r="AU171" s="252" t="s">
        <v>83</v>
      </c>
      <c r="AV171" s="14" t="s">
        <v>145</v>
      </c>
      <c r="AW171" s="14" t="s">
        <v>30</v>
      </c>
      <c r="AX171" s="14" t="s">
        <v>81</v>
      </c>
      <c r="AY171" s="252" t="s">
        <v>137</v>
      </c>
    </row>
    <row r="172" s="2" customFormat="1" ht="24.15" customHeight="1">
      <c r="A172" s="37"/>
      <c r="B172" s="38"/>
      <c r="C172" s="256" t="s">
        <v>7</v>
      </c>
      <c r="D172" s="256" t="s">
        <v>242</v>
      </c>
      <c r="E172" s="257" t="s">
        <v>523</v>
      </c>
      <c r="F172" s="258" t="s">
        <v>524</v>
      </c>
      <c r="G172" s="259" t="s">
        <v>194</v>
      </c>
      <c r="H172" s="260">
        <v>27</v>
      </c>
      <c r="I172" s="261"/>
      <c r="J172" s="262">
        <f>ROUND(I172*H172,2)</f>
        <v>0</v>
      </c>
      <c r="K172" s="258" t="s">
        <v>144</v>
      </c>
      <c r="L172" s="263"/>
      <c r="M172" s="264" t="s">
        <v>1</v>
      </c>
      <c r="N172" s="265" t="s">
        <v>38</v>
      </c>
      <c r="O172" s="90"/>
      <c r="P172" s="226">
        <f>O172*H172</f>
        <v>0</v>
      </c>
      <c r="Q172" s="226">
        <v>0.13100000000000001</v>
      </c>
      <c r="R172" s="226">
        <f>Q172*H172</f>
        <v>3.5369999999999999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176</v>
      </c>
      <c r="AT172" s="228" t="s">
        <v>242</v>
      </c>
      <c r="AU172" s="228" t="s">
        <v>83</v>
      </c>
      <c r="AY172" s="16" t="s">
        <v>137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81</v>
      </c>
      <c r="BK172" s="229">
        <f>ROUND(I172*H172,2)</f>
        <v>0</v>
      </c>
      <c r="BL172" s="16" t="s">
        <v>145</v>
      </c>
      <c r="BM172" s="228" t="s">
        <v>525</v>
      </c>
    </row>
    <row r="173" s="2" customFormat="1" ht="24.15" customHeight="1">
      <c r="A173" s="37"/>
      <c r="B173" s="38"/>
      <c r="C173" s="256" t="s">
        <v>293</v>
      </c>
      <c r="D173" s="256" t="s">
        <v>242</v>
      </c>
      <c r="E173" s="257" t="s">
        <v>526</v>
      </c>
      <c r="F173" s="258" t="s">
        <v>527</v>
      </c>
      <c r="G173" s="259" t="s">
        <v>194</v>
      </c>
      <c r="H173" s="260">
        <v>281</v>
      </c>
      <c r="I173" s="261"/>
      <c r="J173" s="262">
        <f>ROUND(I173*H173,2)</f>
        <v>0</v>
      </c>
      <c r="K173" s="258" t="s">
        <v>144</v>
      </c>
      <c r="L173" s="263"/>
      <c r="M173" s="264" t="s">
        <v>1</v>
      </c>
      <c r="N173" s="265" t="s">
        <v>38</v>
      </c>
      <c r="O173" s="90"/>
      <c r="P173" s="226">
        <f>O173*H173</f>
        <v>0</v>
      </c>
      <c r="Q173" s="226">
        <v>0.113</v>
      </c>
      <c r="R173" s="226">
        <f>Q173*H173</f>
        <v>31.753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176</v>
      </c>
      <c r="AT173" s="228" t="s">
        <v>242</v>
      </c>
      <c r="AU173" s="228" t="s">
        <v>83</v>
      </c>
      <c r="AY173" s="16" t="s">
        <v>137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81</v>
      </c>
      <c r="BK173" s="229">
        <f>ROUND(I173*H173,2)</f>
        <v>0</v>
      </c>
      <c r="BL173" s="16" t="s">
        <v>145</v>
      </c>
      <c r="BM173" s="228" t="s">
        <v>528</v>
      </c>
    </row>
    <row r="174" s="2" customFormat="1" ht="78" customHeight="1">
      <c r="A174" s="37"/>
      <c r="B174" s="38"/>
      <c r="C174" s="217" t="s">
        <v>299</v>
      </c>
      <c r="D174" s="217" t="s">
        <v>140</v>
      </c>
      <c r="E174" s="218" t="s">
        <v>529</v>
      </c>
      <c r="F174" s="219" t="s">
        <v>530</v>
      </c>
      <c r="G174" s="220" t="s">
        <v>194</v>
      </c>
      <c r="H174" s="221">
        <v>311</v>
      </c>
      <c r="I174" s="222"/>
      <c r="J174" s="223">
        <f>ROUND(I174*H174,2)</f>
        <v>0</v>
      </c>
      <c r="K174" s="219" t="s">
        <v>144</v>
      </c>
      <c r="L174" s="43"/>
      <c r="M174" s="224" t="s">
        <v>1</v>
      </c>
      <c r="N174" s="225" t="s">
        <v>38</v>
      </c>
      <c r="O174" s="90"/>
      <c r="P174" s="226">
        <f>O174*H174</f>
        <v>0</v>
      </c>
      <c r="Q174" s="226">
        <v>0.11162</v>
      </c>
      <c r="R174" s="226">
        <f>Q174*H174</f>
        <v>34.713819999999998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145</v>
      </c>
      <c r="AT174" s="228" t="s">
        <v>140</v>
      </c>
      <c r="AU174" s="228" t="s">
        <v>83</v>
      </c>
      <c r="AY174" s="16" t="s">
        <v>137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81</v>
      </c>
      <c r="BK174" s="229">
        <f>ROUND(I174*H174,2)</f>
        <v>0</v>
      </c>
      <c r="BL174" s="16" t="s">
        <v>145</v>
      </c>
      <c r="BM174" s="228" t="s">
        <v>531</v>
      </c>
    </row>
    <row r="175" s="13" customFormat="1">
      <c r="A175" s="13"/>
      <c r="B175" s="230"/>
      <c r="C175" s="231"/>
      <c r="D175" s="232" t="s">
        <v>147</v>
      </c>
      <c r="E175" s="233" t="s">
        <v>1</v>
      </c>
      <c r="F175" s="234" t="s">
        <v>624</v>
      </c>
      <c r="G175" s="231"/>
      <c r="H175" s="235">
        <v>311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147</v>
      </c>
      <c r="AU175" s="241" t="s">
        <v>83</v>
      </c>
      <c r="AV175" s="13" t="s">
        <v>83</v>
      </c>
      <c r="AW175" s="13" t="s">
        <v>30</v>
      </c>
      <c r="AX175" s="13" t="s">
        <v>81</v>
      </c>
      <c r="AY175" s="241" t="s">
        <v>137</v>
      </c>
    </row>
    <row r="176" s="2" customFormat="1" ht="24.15" customHeight="1">
      <c r="A176" s="37"/>
      <c r="B176" s="38"/>
      <c r="C176" s="256" t="s">
        <v>303</v>
      </c>
      <c r="D176" s="256" t="s">
        <v>242</v>
      </c>
      <c r="E176" s="257" t="s">
        <v>630</v>
      </c>
      <c r="F176" s="258" t="s">
        <v>631</v>
      </c>
      <c r="G176" s="259" t="s">
        <v>194</v>
      </c>
      <c r="H176" s="260">
        <v>52</v>
      </c>
      <c r="I176" s="261"/>
      <c r="J176" s="262">
        <f>ROUND(I176*H176,2)</f>
        <v>0</v>
      </c>
      <c r="K176" s="258" t="s">
        <v>144</v>
      </c>
      <c r="L176" s="263"/>
      <c r="M176" s="264" t="s">
        <v>1</v>
      </c>
      <c r="N176" s="265" t="s">
        <v>38</v>
      </c>
      <c r="O176" s="90"/>
      <c r="P176" s="226">
        <f>O176*H176</f>
        <v>0</v>
      </c>
      <c r="Q176" s="226">
        <v>0.17599999999999999</v>
      </c>
      <c r="R176" s="226">
        <f>Q176*H176</f>
        <v>9.1519999999999992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176</v>
      </c>
      <c r="AT176" s="228" t="s">
        <v>242</v>
      </c>
      <c r="AU176" s="228" t="s">
        <v>83</v>
      </c>
      <c r="AY176" s="16" t="s">
        <v>137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81</v>
      </c>
      <c r="BK176" s="229">
        <f>ROUND(I176*H176,2)</f>
        <v>0</v>
      </c>
      <c r="BL176" s="16" t="s">
        <v>145</v>
      </c>
      <c r="BM176" s="228" t="s">
        <v>632</v>
      </c>
    </row>
    <row r="177" s="2" customFormat="1" ht="24.15" customHeight="1">
      <c r="A177" s="37"/>
      <c r="B177" s="38"/>
      <c r="C177" s="256" t="s">
        <v>309</v>
      </c>
      <c r="D177" s="256" t="s">
        <v>242</v>
      </c>
      <c r="E177" s="257" t="s">
        <v>532</v>
      </c>
      <c r="F177" s="258" t="s">
        <v>533</v>
      </c>
      <c r="G177" s="259" t="s">
        <v>194</v>
      </c>
      <c r="H177" s="260">
        <v>242</v>
      </c>
      <c r="I177" s="261"/>
      <c r="J177" s="262">
        <f>ROUND(I177*H177,2)</f>
        <v>0</v>
      </c>
      <c r="K177" s="258" t="s">
        <v>144</v>
      </c>
      <c r="L177" s="263"/>
      <c r="M177" s="264" t="s">
        <v>1</v>
      </c>
      <c r="N177" s="265" t="s">
        <v>38</v>
      </c>
      <c r="O177" s="90"/>
      <c r="P177" s="226">
        <f>O177*H177</f>
        <v>0</v>
      </c>
      <c r="Q177" s="226">
        <v>0.152</v>
      </c>
      <c r="R177" s="226">
        <f>Q177*H177</f>
        <v>36.783999999999999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176</v>
      </c>
      <c r="AT177" s="228" t="s">
        <v>242</v>
      </c>
      <c r="AU177" s="228" t="s">
        <v>83</v>
      </c>
      <c r="AY177" s="16" t="s">
        <v>137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81</v>
      </c>
      <c r="BK177" s="229">
        <f>ROUND(I177*H177,2)</f>
        <v>0</v>
      </c>
      <c r="BL177" s="16" t="s">
        <v>145</v>
      </c>
      <c r="BM177" s="228" t="s">
        <v>534</v>
      </c>
    </row>
    <row r="178" s="13" customFormat="1">
      <c r="A178" s="13"/>
      <c r="B178" s="230"/>
      <c r="C178" s="231"/>
      <c r="D178" s="232" t="s">
        <v>147</v>
      </c>
      <c r="E178" s="233" t="s">
        <v>1</v>
      </c>
      <c r="F178" s="234" t="s">
        <v>633</v>
      </c>
      <c r="G178" s="231"/>
      <c r="H178" s="235">
        <v>242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147</v>
      </c>
      <c r="AU178" s="241" t="s">
        <v>83</v>
      </c>
      <c r="AV178" s="13" t="s">
        <v>83</v>
      </c>
      <c r="AW178" s="13" t="s">
        <v>30</v>
      </c>
      <c r="AX178" s="13" t="s">
        <v>81</v>
      </c>
      <c r="AY178" s="241" t="s">
        <v>137</v>
      </c>
    </row>
    <row r="179" s="2" customFormat="1" ht="24.15" customHeight="1">
      <c r="A179" s="37"/>
      <c r="B179" s="38"/>
      <c r="C179" s="256" t="s">
        <v>314</v>
      </c>
      <c r="D179" s="256" t="s">
        <v>242</v>
      </c>
      <c r="E179" s="257" t="s">
        <v>535</v>
      </c>
      <c r="F179" s="258" t="s">
        <v>536</v>
      </c>
      <c r="G179" s="259" t="s">
        <v>194</v>
      </c>
      <c r="H179" s="260">
        <v>17</v>
      </c>
      <c r="I179" s="261"/>
      <c r="J179" s="262">
        <f>ROUND(I179*H179,2)</f>
        <v>0</v>
      </c>
      <c r="K179" s="258" t="s">
        <v>144</v>
      </c>
      <c r="L179" s="263"/>
      <c r="M179" s="264" t="s">
        <v>1</v>
      </c>
      <c r="N179" s="265" t="s">
        <v>38</v>
      </c>
      <c r="O179" s="90"/>
      <c r="P179" s="226">
        <f>O179*H179</f>
        <v>0</v>
      </c>
      <c r="Q179" s="226">
        <v>0.17499999999999999</v>
      </c>
      <c r="R179" s="226">
        <f>Q179*H179</f>
        <v>2.9749999999999996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176</v>
      </c>
      <c r="AT179" s="228" t="s">
        <v>242</v>
      </c>
      <c r="AU179" s="228" t="s">
        <v>83</v>
      </c>
      <c r="AY179" s="16" t="s">
        <v>137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81</v>
      </c>
      <c r="BK179" s="229">
        <f>ROUND(I179*H179,2)</f>
        <v>0</v>
      </c>
      <c r="BL179" s="16" t="s">
        <v>145</v>
      </c>
      <c r="BM179" s="228" t="s">
        <v>537</v>
      </c>
    </row>
    <row r="180" s="12" customFormat="1" ht="22.8" customHeight="1">
      <c r="A180" s="12"/>
      <c r="B180" s="201"/>
      <c r="C180" s="202"/>
      <c r="D180" s="203" t="s">
        <v>72</v>
      </c>
      <c r="E180" s="215" t="s">
        <v>226</v>
      </c>
      <c r="F180" s="215" t="s">
        <v>350</v>
      </c>
      <c r="G180" s="202"/>
      <c r="H180" s="202"/>
      <c r="I180" s="205"/>
      <c r="J180" s="216">
        <f>BK180</f>
        <v>0</v>
      </c>
      <c r="K180" s="202"/>
      <c r="L180" s="207"/>
      <c r="M180" s="208"/>
      <c r="N180" s="209"/>
      <c r="O180" s="209"/>
      <c r="P180" s="210">
        <f>SUM(P181:P188)</f>
        <v>0</v>
      </c>
      <c r="Q180" s="209"/>
      <c r="R180" s="210">
        <f>SUM(R181:R188)</f>
        <v>111.41569</v>
      </c>
      <c r="S180" s="209"/>
      <c r="T180" s="211">
        <f>SUM(T181:T188)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2" t="s">
        <v>81</v>
      </c>
      <c r="AT180" s="213" t="s">
        <v>72</v>
      </c>
      <c r="AU180" s="213" t="s">
        <v>81</v>
      </c>
      <c r="AY180" s="212" t="s">
        <v>137</v>
      </c>
      <c r="BK180" s="214">
        <f>SUM(BK181:BK188)</f>
        <v>0</v>
      </c>
    </row>
    <row r="181" s="2" customFormat="1" ht="49.05" customHeight="1">
      <c r="A181" s="37"/>
      <c r="B181" s="38"/>
      <c r="C181" s="217" t="s">
        <v>318</v>
      </c>
      <c r="D181" s="217" t="s">
        <v>140</v>
      </c>
      <c r="E181" s="218" t="s">
        <v>634</v>
      </c>
      <c r="F181" s="219" t="s">
        <v>635</v>
      </c>
      <c r="G181" s="220" t="s">
        <v>207</v>
      </c>
      <c r="H181" s="221">
        <v>102</v>
      </c>
      <c r="I181" s="222"/>
      <c r="J181" s="223">
        <f>ROUND(I181*H181,2)</f>
        <v>0</v>
      </c>
      <c r="K181" s="219" t="s">
        <v>144</v>
      </c>
      <c r="L181" s="43"/>
      <c r="M181" s="224" t="s">
        <v>1</v>
      </c>
      <c r="N181" s="225" t="s">
        <v>38</v>
      </c>
      <c r="O181" s="90"/>
      <c r="P181" s="226">
        <f>O181*H181</f>
        <v>0</v>
      </c>
      <c r="Q181" s="226">
        <v>0.2195</v>
      </c>
      <c r="R181" s="226">
        <f>Q181*H181</f>
        <v>22.388999999999999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145</v>
      </c>
      <c r="AT181" s="228" t="s">
        <v>140</v>
      </c>
      <c r="AU181" s="228" t="s">
        <v>83</v>
      </c>
      <c r="AY181" s="16" t="s">
        <v>137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81</v>
      </c>
      <c r="BK181" s="229">
        <f>ROUND(I181*H181,2)</f>
        <v>0</v>
      </c>
      <c r="BL181" s="16" t="s">
        <v>145</v>
      </c>
      <c r="BM181" s="228" t="s">
        <v>636</v>
      </c>
    </row>
    <row r="182" s="2" customFormat="1" ht="24.15" customHeight="1">
      <c r="A182" s="37"/>
      <c r="B182" s="38"/>
      <c r="C182" s="256" t="s">
        <v>322</v>
      </c>
      <c r="D182" s="256" t="s">
        <v>242</v>
      </c>
      <c r="E182" s="257" t="s">
        <v>637</v>
      </c>
      <c r="F182" s="258" t="s">
        <v>638</v>
      </c>
      <c r="G182" s="259" t="s">
        <v>207</v>
      </c>
      <c r="H182" s="260">
        <v>102</v>
      </c>
      <c r="I182" s="261"/>
      <c r="J182" s="262">
        <f>ROUND(I182*H182,2)</f>
        <v>0</v>
      </c>
      <c r="K182" s="258" t="s">
        <v>1</v>
      </c>
      <c r="L182" s="263"/>
      <c r="M182" s="264" t="s">
        <v>1</v>
      </c>
      <c r="N182" s="265" t="s">
        <v>38</v>
      </c>
      <c r="O182" s="90"/>
      <c r="P182" s="226">
        <f>O182*H182</f>
        <v>0</v>
      </c>
      <c r="Q182" s="226">
        <v>0.217</v>
      </c>
      <c r="R182" s="226">
        <f>Q182*H182</f>
        <v>22.134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176</v>
      </c>
      <c r="AT182" s="228" t="s">
        <v>242</v>
      </c>
      <c r="AU182" s="228" t="s">
        <v>83</v>
      </c>
      <c r="AY182" s="16" t="s">
        <v>137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81</v>
      </c>
      <c r="BK182" s="229">
        <f>ROUND(I182*H182,2)</f>
        <v>0</v>
      </c>
      <c r="BL182" s="16" t="s">
        <v>145</v>
      </c>
      <c r="BM182" s="228" t="s">
        <v>639</v>
      </c>
    </row>
    <row r="183" s="2" customFormat="1" ht="49.05" customHeight="1">
      <c r="A183" s="37"/>
      <c r="B183" s="38"/>
      <c r="C183" s="217" t="s">
        <v>326</v>
      </c>
      <c r="D183" s="217" t="s">
        <v>140</v>
      </c>
      <c r="E183" s="218" t="s">
        <v>545</v>
      </c>
      <c r="F183" s="219" t="s">
        <v>546</v>
      </c>
      <c r="G183" s="220" t="s">
        <v>207</v>
      </c>
      <c r="H183" s="221">
        <v>13</v>
      </c>
      <c r="I183" s="222"/>
      <c r="J183" s="223">
        <f>ROUND(I183*H183,2)</f>
        <v>0</v>
      </c>
      <c r="K183" s="219" t="s">
        <v>144</v>
      </c>
      <c r="L183" s="43"/>
      <c r="M183" s="224" t="s">
        <v>1</v>
      </c>
      <c r="N183" s="225" t="s">
        <v>38</v>
      </c>
      <c r="O183" s="90"/>
      <c r="P183" s="226">
        <f>O183*H183</f>
        <v>0</v>
      </c>
      <c r="Q183" s="226">
        <v>0.16850000000000001</v>
      </c>
      <c r="R183" s="226">
        <f>Q183*H183</f>
        <v>2.1905000000000001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145</v>
      </c>
      <c r="AT183" s="228" t="s">
        <v>140</v>
      </c>
      <c r="AU183" s="228" t="s">
        <v>83</v>
      </c>
      <c r="AY183" s="16" t="s">
        <v>137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81</v>
      </c>
      <c r="BK183" s="229">
        <f>ROUND(I183*H183,2)</f>
        <v>0</v>
      </c>
      <c r="BL183" s="16" t="s">
        <v>145</v>
      </c>
      <c r="BM183" s="228" t="s">
        <v>547</v>
      </c>
    </row>
    <row r="184" s="2" customFormat="1" ht="16.5" customHeight="1">
      <c r="A184" s="37"/>
      <c r="B184" s="38"/>
      <c r="C184" s="256" t="s">
        <v>330</v>
      </c>
      <c r="D184" s="256" t="s">
        <v>242</v>
      </c>
      <c r="E184" s="257" t="s">
        <v>548</v>
      </c>
      <c r="F184" s="258" t="s">
        <v>549</v>
      </c>
      <c r="G184" s="259" t="s">
        <v>207</v>
      </c>
      <c r="H184" s="260">
        <v>13</v>
      </c>
      <c r="I184" s="261"/>
      <c r="J184" s="262">
        <f>ROUND(I184*H184,2)</f>
        <v>0</v>
      </c>
      <c r="K184" s="258" t="s">
        <v>144</v>
      </c>
      <c r="L184" s="263"/>
      <c r="M184" s="264" t="s">
        <v>1</v>
      </c>
      <c r="N184" s="265" t="s">
        <v>38</v>
      </c>
      <c r="O184" s="90"/>
      <c r="P184" s="226">
        <f>O184*H184</f>
        <v>0</v>
      </c>
      <c r="Q184" s="226">
        <v>0.080000000000000002</v>
      </c>
      <c r="R184" s="226">
        <f>Q184*H184</f>
        <v>1.04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176</v>
      </c>
      <c r="AT184" s="228" t="s">
        <v>242</v>
      </c>
      <c r="AU184" s="228" t="s">
        <v>83</v>
      </c>
      <c r="AY184" s="16" t="s">
        <v>137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81</v>
      </c>
      <c r="BK184" s="229">
        <f>ROUND(I184*H184,2)</f>
        <v>0</v>
      </c>
      <c r="BL184" s="16" t="s">
        <v>145</v>
      </c>
      <c r="BM184" s="228" t="s">
        <v>550</v>
      </c>
    </row>
    <row r="185" s="2" customFormat="1" ht="49.05" customHeight="1">
      <c r="A185" s="37"/>
      <c r="B185" s="38"/>
      <c r="C185" s="217" t="s">
        <v>334</v>
      </c>
      <c r="D185" s="217" t="s">
        <v>140</v>
      </c>
      <c r="E185" s="218" t="s">
        <v>361</v>
      </c>
      <c r="F185" s="219" t="s">
        <v>362</v>
      </c>
      <c r="G185" s="220" t="s">
        <v>207</v>
      </c>
      <c r="H185" s="221">
        <v>129</v>
      </c>
      <c r="I185" s="222"/>
      <c r="J185" s="223">
        <f>ROUND(I185*H185,2)</f>
        <v>0</v>
      </c>
      <c r="K185" s="219" t="s">
        <v>144</v>
      </c>
      <c r="L185" s="43"/>
      <c r="M185" s="224" t="s">
        <v>1</v>
      </c>
      <c r="N185" s="225" t="s">
        <v>38</v>
      </c>
      <c r="O185" s="90"/>
      <c r="P185" s="226">
        <f>O185*H185</f>
        <v>0</v>
      </c>
      <c r="Q185" s="226">
        <v>0.15256</v>
      </c>
      <c r="R185" s="226">
        <f>Q185*H185</f>
        <v>19.680240000000001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145</v>
      </c>
      <c r="AT185" s="228" t="s">
        <v>140</v>
      </c>
      <c r="AU185" s="228" t="s">
        <v>83</v>
      </c>
      <c r="AY185" s="16" t="s">
        <v>137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81</v>
      </c>
      <c r="BK185" s="229">
        <f>ROUND(I185*H185,2)</f>
        <v>0</v>
      </c>
      <c r="BL185" s="16" t="s">
        <v>145</v>
      </c>
      <c r="BM185" s="228" t="s">
        <v>551</v>
      </c>
    </row>
    <row r="186" s="2" customFormat="1" ht="16.5" customHeight="1">
      <c r="A186" s="37"/>
      <c r="B186" s="38"/>
      <c r="C186" s="256" t="s">
        <v>338</v>
      </c>
      <c r="D186" s="256" t="s">
        <v>242</v>
      </c>
      <c r="E186" s="257" t="s">
        <v>365</v>
      </c>
      <c r="F186" s="258" t="s">
        <v>366</v>
      </c>
      <c r="G186" s="259" t="s">
        <v>207</v>
      </c>
      <c r="H186" s="260">
        <v>129</v>
      </c>
      <c r="I186" s="261"/>
      <c r="J186" s="262">
        <f>ROUND(I186*H186,2)</f>
        <v>0</v>
      </c>
      <c r="K186" s="258" t="s">
        <v>1</v>
      </c>
      <c r="L186" s="263"/>
      <c r="M186" s="264" t="s">
        <v>1</v>
      </c>
      <c r="N186" s="265" t="s">
        <v>38</v>
      </c>
      <c r="O186" s="90"/>
      <c r="P186" s="226">
        <f>O186*H186</f>
        <v>0</v>
      </c>
      <c r="Q186" s="226">
        <v>0.20000000000000001</v>
      </c>
      <c r="R186" s="226">
        <f>Q186*H186</f>
        <v>25.800000000000001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176</v>
      </c>
      <c r="AT186" s="228" t="s">
        <v>242</v>
      </c>
      <c r="AU186" s="228" t="s">
        <v>83</v>
      </c>
      <c r="AY186" s="16" t="s">
        <v>137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81</v>
      </c>
      <c r="BK186" s="229">
        <f>ROUND(I186*H186,2)</f>
        <v>0</v>
      </c>
      <c r="BL186" s="16" t="s">
        <v>145</v>
      </c>
      <c r="BM186" s="228" t="s">
        <v>552</v>
      </c>
    </row>
    <row r="187" s="2" customFormat="1" ht="44.25" customHeight="1">
      <c r="A187" s="37"/>
      <c r="B187" s="38"/>
      <c r="C187" s="217" t="s">
        <v>342</v>
      </c>
      <c r="D187" s="217" t="s">
        <v>140</v>
      </c>
      <c r="E187" s="218" t="s">
        <v>553</v>
      </c>
      <c r="F187" s="219" t="s">
        <v>554</v>
      </c>
      <c r="G187" s="220" t="s">
        <v>207</v>
      </c>
      <c r="H187" s="221">
        <v>141</v>
      </c>
      <c r="I187" s="222"/>
      <c r="J187" s="223">
        <f>ROUND(I187*H187,2)</f>
        <v>0</v>
      </c>
      <c r="K187" s="219" t="s">
        <v>144</v>
      </c>
      <c r="L187" s="43"/>
      <c r="M187" s="224" t="s">
        <v>1</v>
      </c>
      <c r="N187" s="225" t="s">
        <v>38</v>
      </c>
      <c r="O187" s="90"/>
      <c r="P187" s="226">
        <f>O187*H187</f>
        <v>0</v>
      </c>
      <c r="Q187" s="226">
        <v>0.10095</v>
      </c>
      <c r="R187" s="226">
        <f>Q187*H187</f>
        <v>14.23395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145</v>
      </c>
      <c r="AT187" s="228" t="s">
        <v>140</v>
      </c>
      <c r="AU187" s="228" t="s">
        <v>83</v>
      </c>
      <c r="AY187" s="16" t="s">
        <v>137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81</v>
      </c>
      <c r="BK187" s="229">
        <f>ROUND(I187*H187,2)</f>
        <v>0</v>
      </c>
      <c r="BL187" s="16" t="s">
        <v>145</v>
      </c>
      <c r="BM187" s="228" t="s">
        <v>555</v>
      </c>
    </row>
    <row r="188" s="2" customFormat="1" ht="16.5" customHeight="1">
      <c r="A188" s="37"/>
      <c r="B188" s="38"/>
      <c r="C188" s="256" t="s">
        <v>346</v>
      </c>
      <c r="D188" s="256" t="s">
        <v>242</v>
      </c>
      <c r="E188" s="257" t="s">
        <v>556</v>
      </c>
      <c r="F188" s="258" t="s">
        <v>557</v>
      </c>
      <c r="G188" s="259" t="s">
        <v>207</v>
      </c>
      <c r="H188" s="260">
        <v>141</v>
      </c>
      <c r="I188" s="261"/>
      <c r="J188" s="262">
        <f>ROUND(I188*H188,2)</f>
        <v>0</v>
      </c>
      <c r="K188" s="258" t="s">
        <v>144</v>
      </c>
      <c r="L188" s="263"/>
      <c r="M188" s="264" t="s">
        <v>1</v>
      </c>
      <c r="N188" s="265" t="s">
        <v>38</v>
      </c>
      <c r="O188" s="90"/>
      <c r="P188" s="226">
        <f>O188*H188</f>
        <v>0</v>
      </c>
      <c r="Q188" s="226">
        <v>0.028000000000000001</v>
      </c>
      <c r="R188" s="226">
        <f>Q188*H188</f>
        <v>3.948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176</v>
      </c>
      <c r="AT188" s="228" t="s">
        <v>242</v>
      </c>
      <c r="AU188" s="228" t="s">
        <v>83</v>
      </c>
      <c r="AY188" s="16" t="s">
        <v>137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81</v>
      </c>
      <c r="BK188" s="229">
        <f>ROUND(I188*H188,2)</f>
        <v>0</v>
      </c>
      <c r="BL188" s="16" t="s">
        <v>145</v>
      </c>
      <c r="BM188" s="228" t="s">
        <v>558</v>
      </c>
    </row>
    <row r="189" s="12" customFormat="1" ht="22.8" customHeight="1">
      <c r="A189" s="12"/>
      <c r="B189" s="201"/>
      <c r="C189" s="202"/>
      <c r="D189" s="203" t="s">
        <v>72</v>
      </c>
      <c r="E189" s="215" t="s">
        <v>368</v>
      </c>
      <c r="F189" s="215" t="s">
        <v>369</v>
      </c>
      <c r="G189" s="202"/>
      <c r="H189" s="202"/>
      <c r="I189" s="205"/>
      <c r="J189" s="216">
        <f>BK189</f>
        <v>0</v>
      </c>
      <c r="K189" s="202"/>
      <c r="L189" s="207"/>
      <c r="M189" s="208"/>
      <c r="N189" s="209"/>
      <c r="O189" s="209"/>
      <c r="P189" s="210">
        <f>SUM(P190:P197)</f>
        <v>0</v>
      </c>
      <c r="Q189" s="209"/>
      <c r="R189" s="210">
        <f>SUM(R190:R197)</f>
        <v>0</v>
      </c>
      <c r="S189" s="209"/>
      <c r="T189" s="211">
        <f>SUM(T190:T197)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2" t="s">
        <v>81</v>
      </c>
      <c r="AT189" s="213" t="s">
        <v>72</v>
      </c>
      <c r="AU189" s="213" t="s">
        <v>81</v>
      </c>
      <c r="AY189" s="212" t="s">
        <v>137</v>
      </c>
      <c r="BK189" s="214">
        <f>SUM(BK190:BK197)</f>
        <v>0</v>
      </c>
    </row>
    <row r="190" s="2" customFormat="1" ht="37.8" customHeight="1">
      <c r="A190" s="37"/>
      <c r="B190" s="38"/>
      <c r="C190" s="217" t="s">
        <v>351</v>
      </c>
      <c r="D190" s="217" t="s">
        <v>140</v>
      </c>
      <c r="E190" s="218" t="s">
        <v>371</v>
      </c>
      <c r="F190" s="219" t="s">
        <v>372</v>
      </c>
      <c r="G190" s="220" t="s">
        <v>245</v>
      </c>
      <c r="H190" s="221">
        <v>194.38499999999999</v>
      </c>
      <c r="I190" s="222"/>
      <c r="J190" s="223">
        <f>ROUND(I190*H190,2)</f>
        <v>0</v>
      </c>
      <c r="K190" s="219" t="s">
        <v>1</v>
      </c>
      <c r="L190" s="43"/>
      <c r="M190" s="224" t="s">
        <v>1</v>
      </c>
      <c r="N190" s="225" t="s">
        <v>38</v>
      </c>
      <c r="O190" s="90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145</v>
      </c>
      <c r="AT190" s="228" t="s">
        <v>140</v>
      </c>
      <c r="AU190" s="228" t="s">
        <v>83</v>
      </c>
      <c r="AY190" s="16" t="s">
        <v>137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81</v>
      </c>
      <c r="BK190" s="229">
        <f>ROUND(I190*H190,2)</f>
        <v>0</v>
      </c>
      <c r="BL190" s="16" t="s">
        <v>145</v>
      </c>
      <c r="BM190" s="228" t="s">
        <v>559</v>
      </c>
    </row>
    <row r="191" s="13" customFormat="1">
      <c r="A191" s="13"/>
      <c r="B191" s="230"/>
      <c r="C191" s="231"/>
      <c r="D191" s="232" t="s">
        <v>147</v>
      </c>
      <c r="E191" s="233" t="s">
        <v>1</v>
      </c>
      <c r="F191" s="234" t="s">
        <v>640</v>
      </c>
      <c r="G191" s="231"/>
      <c r="H191" s="235">
        <v>65.435000000000002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147</v>
      </c>
      <c r="AU191" s="241" t="s">
        <v>83</v>
      </c>
      <c r="AV191" s="13" t="s">
        <v>83</v>
      </c>
      <c r="AW191" s="13" t="s">
        <v>30</v>
      </c>
      <c r="AX191" s="13" t="s">
        <v>73</v>
      </c>
      <c r="AY191" s="241" t="s">
        <v>137</v>
      </c>
    </row>
    <row r="192" s="13" customFormat="1">
      <c r="A192" s="13"/>
      <c r="B192" s="230"/>
      <c r="C192" s="231"/>
      <c r="D192" s="232" t="s">
        <v>147</v>
      </c>
      <c r="E192" s="233" t="s">
        <v>1</v>
      </c>
      <c r="F192" s="234" t="s">
        <v>641</v>
      </c>
      <c r="G192" s="231"/>
      <c r="H192" s="235">
        <v>128.94999999999999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147</v>
      </c>
      <c r="AU192" s="241" t="s">
        <v>83</v>
      </c>
      <c r="AV192" s="13" t="s">
        <v>83</v>
      </c>
      <c r="AW192" s="13" t="s">
        <v>30</v>
      </c>
      <c r="AX192" s="13" t="s">
        <v>73</v>
      </c>
      <c r="AY192" s="241" t="s">
        <v>137</v>
      </c>
    </row>
    <row r="193" s="14" customFormat="1">
      <c r="A193" s="14"/>
      <c r="B193" s="242"/>
      <c r="C193" s="243"/>
      <c r="D193" s="232" t="s">
        <v>147</v>
      </c>
      <c r="E193" s="244" t="s">
        <v>1</v>
      </c>
      <c r="F193" s="245" t="s">
        <v>149</v>
      </c>
      <c r="G193" s="243"/>
      <c r="H193" s="246">
        <v>194.38499999999999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147</v>
      </c>
      <c r="AU193" s="252" t="s">
        <v>83</v>
      </c>
      <c r="AV193" s="14" t="s">
        <v>145</v>
      </c>
      <c r="AW193" s="14" t="s">
        <v>30</v>
      </c>
      <c r="AX193" s="14" t="s">
        <v>81</v>
      </c>
      <c r="AY193" s="252" t="s">
        <v>137</v>
      </c>
    </row>
    <row r="194" s="2" customFormat="1" ht="37.8" customHeight="1">
      <c r="A194" s="37"/>
      <c r="B194" s="38"/>
      <c r="C194" s="217" t="s">
        <v>355</v>
      </c>
      <c r="D194" s="217" t="s">
        <v>140</v>
      </c>
      <c r="E194" s="218" t="s">
        <v>377</v>
      </c>
      <c r="F194" s="219" t="s">
        <v>378</v>
      </c>
      <c r="G194" s="220" t="s">
        <v>245</v>
      </c>
      <c r="H194" s="221">
        <v>54.274999999999999</v>
      </c>
      <c r="I194" s="222"/>
      <c r="J194" s="223">
        <f>ROUND(I194*H194,2)</f>
        <v>0</v>
      </c>
      <c r="K194" s="219" t="s">
        <v>1</v>
      </c>
      <c r="L194" s="43"/>
      <c r="M194" s="224" t="s">
        <v>1</v>
      </c>
      <c r="N194" s="225" t="s">
        <v>38</v>
      </c>
      <c r="O194" s="90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145</v>
      </c>
      <c r="AT194" s="228" t="s">
        <v>140</v>
      </c>
      <c r="AU194" s="228" t="s">
        <v>83</v>
      </c>
      <c r="AY194" s="16" t="s">
        <v>137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81</v>
      </c>
      <c r="BK194" s="229">
        <f>ROUND(I194*H194,2)</f>
        <v>0</v>
      </c>
      <c r="BL194" s="16" t="s">
        <v>145</v>
      </c>
      <c r="BM194" s="228" t="s">
        <v>562</v>
      </c>
    </row>
    <row r="195" s="13" customFormat="1">
      <c r="A195" s="13"/>
      <c r="B195" s="230"/>
      <c r="C195" s="231"/>
      <c r="D195" s="232" t="s">
        <v>147</v>
      </c>
      <c r="E195" s="233" t="s">
        <v>1</v>
      </c>
      <c r="F195" s="234" t="s">
        <v>642</v>
      </c>
      <c r="G195" s="231"/>
      <c r="H195" s="235">
        <v>54.274999999999999</v>
      </c>
      <c r="I195" s="236"/>
      <c r="J195" s="231"/>
      <c r="K195" s="231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147</v>
      </c>
      <c r="AU195" s="241" t="s">
        <v>83</v>
      </c>
      <c r="AV195" s="13" t="s">
        <v>83</v>
      </c>
      <c r="AW195" s="13" t="s">
        <v>30</v>
      </c>
      <c r="AX195" s="13" t="s">
        <v>81</v>
      </c>
      <c r="AY195" s="241" t="s">
        <v>137</v>
      </c>
    </row>
    <row r="196" s="2" customFormat="1" ht="44.25" customHeight="1">
      <c r="A196" s="37"/>
      <c r="B196" s="38"/>
      <c r="C196" s="217" t="s">
        <v>360</v>
      </c>
      <c r="D196" s="217" t="s">
        <v>140</v>
      </c>
      <c r="E196" s="218" t="s">
        <v>382</v>
      </c>
      <c r="F196" s="219" t="s">
        <v>254</v>
      </c>
      <c r="G196" s="220" t="s">
        <v>245</v>
      </c>
      <c r="H196" s="221">
        <v>128.94999999999999</v>
      </c>
      <c r="I196" s="222"/>
      <c r="J196" s="223">
        <f>ROUND(I196*H196,2)</f>
        <v>0</v>
      </c>
      <c r="K196" s="219" t="s">
        <v>144</v>
      </c>
      <c r="L196" s="43"/>
      <c r="M196" s="224" t="s">
        <v>1</v>
      </c>
      <c r="N196" s="225" t="s">
        <v>38</v>
      </c>
      <c r="O196" s="90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145</v>
      </c>
      <c r="AT196" s="228" t="s">
        <v>140</v>
      </c>
      <c r="AU196" s="228" t="s">
        <v>83</v>
      </c>
      <c r="AY196" s="16" t="s">
        <v>137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81</v>
      </c>
      <c r="BK196" s="229">
        <f>ROUND(I196*H196,2)</f>
        <v>0</v>
      </c>
      <c r="BL196" s="16" t="s">
        <v>145</v>
      </c>
      <c r="BM196" s="228" t="s">
        <v>564</v>
      </c>
    </row>
    <row r="197" s="2" customFormat="1" ht="44.25" customHeight="1">
      <c r="A197" s="37"/>
      <c r="B197" s="38"/>
      <c r="C197" s="217" t="s">
        <v>364</v>
      </c>
      <c r="D197" s="217" t="s">
        <v>140</v>
      </c>
      <c r="E197" s="218" t="s">
        <v>385</v>
      </c>
      <c r="F197" s="219" t="s">
        <v>386</v>
      </c>
      <c r="G197" s="220" t="s">
        <v>245</v>
      </c>
      <c r="H197" s="221">
        <v>54.274999999999999</v>
      </c>
      <c r="I197" s="222"/>
      <c r="J197" s="223">
        <f>ROUND(I197*H197,2)</f>
        <v>0</v>
      </c>
      <c r="K197" s="219" t="s">
        <v>144</v>
      </c>
      <c r="L197" s="43"/>
      <c r="M197" s="224" t="s">
        <v>1</v>
      </c>
      <c r="N197" s="225" t="s">
        <v>38</v>
      </c>
      <c r="O197" s="90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145</v>
      </c>
      <c r="AT197" s="228" t="s">
        <v>140</v>
      </c>
      <c r="AU197" s="228" t="s">
        <v>83</v>
      </c>
      <c r="AY197" s="16" t="s">
        <v>137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81</v>
      </c>
      <c r="BK197" s="229">
        <f>ROUND(I197*H197,2)</f>
        <v>0</v>
      </c>
      <c r="BL197" s="16" t="s">
        <v>145</v>
      </c>
      <c r="BM197" s="228" t="s">
        <v>565</v>
      </c>
    </row>
    <row r="198" s="12" customFormat="1" ht="22.8" customHeight="1">
      <c r="A198" s="12"/>
      <c r="B198" s="201"/>
      <c r="C198" s="202"/>
      <c r="D198" s="203" t="s">
        <v>72</v>
      </c>
      <c r="E198" s="215" t="s">
        <v>388</v>
      </c>
      <c r="F198" s="215" t="s">
        <v>389</v>
      </c>
      <c r="G198" s="202"/>
      <c r="H198" s="202"/>
      <c r="I198" s="205"/>
      <c r="J198" s="216">
        <f>BK198</f>
        <v>0</v>
      </c>
      <c r="K198" s="202"/>
      <c r="L198" s="207"/>
      <c r="M198" s="208"/>
      <c r="N198" s="209"/>
      <c r="O198" s="209"/>
      <c r="P198" s="210">
        <f>P199</f>
        <v>0</v>
      </c>
      <c r="Q198" s="209"/>
      <c r="R198" s="210">
        <f>R199</f>
        <v>0</v>
      </c>
      <c r="S198" s="209"/>
      <c r="T198" s="211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2" t="s">
        <v>81</v>
      </c>
      <c r="AT198" s="213" t="s">
        <v>72</v>
      </c>
      <c r="AU198" s="213" t="s">
        <v>81</v>
      </c>
      <c r="AY198" s="212" t="s">
        <v>137</v>
      </c>
      <c r="BK198" s="214">
        <f>BK199</f>
        <v>0</v>
      </c>
    </row>
    <row r="199" s="2" customFormat="1" ht="37.8" customHeight="1">
      <c r="A199" s="37"/>
      <c r="B199" s="38"/>
      <c r="C199" s="217" t="s">
        <v>370</v>
      </c>
      <c r="D199" s="217" t="s">
        <v>140</v>
      </c>
      <c r="E199" s="218" t="s">
        <v>566</v>
      </c>
      <c r="F199" s="219" t="s">
        <v>567</v>
      </c>
      <c r="G199" s="220" t="s">
        <v>245</v>
      </c>
      <c r="H199" s="221">
        <v>477.38299999999998</v>
      </c>
      <c r="I199" s="222"/>
      <c r="J199" s="223">
        <f>ROUND(I199*H199,2)</f>
        <v>0</v>
      </c>
      <c r="K199" s="219" t="s">
        <v>144</v>
      </c>
      <c r="L199" s="43"/>
      <c r="M199" s="266" t="s">
        <v>1</v>
      </c>
      <c r="N199" s="267" t="s">
        <v>38</v>
      </c>
      <c r="O199" s="268"/>
      <c r="P199" s="269">
        <f>O199*H199</f>
        <v>0</v>
      </c>
      <c r="Q199" s="269">
        <v>0</v>
      </c>
      <c r="R199" s="269">
        <f>Q199*H199</f>
        <v>0</v>
      </c>
      <c r="S199" s="269">
        <v>0</v>
      </c>
      <c r="T199" s="270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145</v>
      </c>
      <c r="AT199" s="228" t="s">
        <v>140</v>
      </c>
      <c r="AU199" s="228" t="s">
        <v>83</v>
      </c>
      <c r="AY199" s="16" t="s">
        <v>137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81</v>
      </c>
      <c r="BK199" s="229">
        <f>ROUND(I199*H199,2)</f>
        <v>0</v>
      </c>
      <c r="BL199" s="16" t="s">
        <v>145</v>
      </c>
      <c r="BM199" s="228" t="s">
        <v>568</v>
      </c>
    </row>
    <row r="200" s="2" customFormat="1" ht="6.96" customHeight="1">
      <c r="A200" s="37"/>
      <c r="B200" s="65"/>
      <c r="C200" s="66"/>
      <c r="D200" s="66"/>
      <c r="E200" s="66"/>
      <c r="F200" s="66"/>
      <c r="G200" s="66"/>
      <c r="H200" s="66"/>
      <c r="I200" s="66"/>
      <c r="J200" s="66"/>
      <c r="K200" s="66"/>
      <c r="L200" s="43"/>
      <c r="M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</row>
  </sheetData>
  <sheetProtection sheet="1" autoFilter="0" formatColumns="0" formatRows="0" objects="1" scenarios="1" spinCount="100000" saltValue="3JEqC7D9A0GeExh0ONciAkG+KZV7Sv36itrUUreoHGeQCvn60xT9EXSFnpAqBM8WaGaE87Ll2ep7WFwlORvdGQ==" hashValue="lg08Y8aElYslv+vqjIYMLycjxnNIY+3LMT+vLkSqF/ghXgueuygZPEsXcJzzqRGEgCTQ4vyCY2MUyKDKEs6/pw==" algorithmName="SHA-512" password="CC35"/>
  <autoFilter ref="C121:K19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110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Horní Bříza, stavební úpravy křižovatky silnic III/1804 a III/1806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643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9. 11. 2025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ROUND((SUM(BE124:BE219)),  2)</f>
        <v>0</v>
      </c>
      <c r="G33" s="37"/>
      <c r="H33" s="37"/>
      <c r="I33" s="154">
        <v>0.20999999999999999</v>
      </c>
      <c r="J33" s="153">
        <f>ROUND(((SUM(BE124:BE219))*I33),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ROUND((SUM(BF124:BF219)),  2)</f>
        <v>0</v>
      </c>
      <c r="G34" s="37"/>
      <c r="H34" s="37"/>
      <c r="I34" s="154">
        <v>0.12</v>
      </c>
      <c r="J34" s="153">
        <f>ROUND(((SUM(BF124:BF219))*I34),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ROUND((SUM(BG124:BG219)),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ROUND((SUM(BH124:BH219)),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ROUND((SUM(BI124:BI219)),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Horní Bříza, stavební úpravy křižovatky silnic III/1804 a III/1806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SO140.1 - Komunikace SÚSPK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9. 11. 2025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114</v>
      </c>
      <c r="D94" s="175"/>
      <c r="E94" s="175"/>
      <c r="F94" s="175"/>
      <c r="G94" s="175"/>
      <c r="H94" s="175"/>
      <c r="I94" s="175"/>
      <c r="J94" s="176" t="s">
        <v>115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116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117</v>
      </c>
    </row>
    <row r="97" s="9" customFormat="1" ht="24.96" customHeight="1">
      <c r="A97" s="9"/>
      <c r="B97" s="178"/>
      <c r="C97" s="179"/>
      <c r="D97" s="180" t="s">
        <v>181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182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183</v>
      </c>
      <c r="E99" s="187"/>
      <c r="F99" s="187"/>
      <c r="G99" s="187"/>
      <c r="H99" s="187"/>
      <c r="I99" s="187"/>
      <c r="J99" s="188">
        <f>J162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184</v>
      </c>
      <c r="E100" s="187"/>
      <c r="F100" s="187"/>
      <c r="G100" s="187"/>
      <c r="H100" s="187"/>
      <c r="I100" s="187"/>
      <c r="J100" s="188">
        <f>J168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185</v>
      </c>
      <c r="E101" s="187"/>
      <c r="F101" s="187"/>
      <c r="G101" s="187"/>
      <c r="H101" s="187"/>
      <c r="I101" s="187"/>
      <c r="J101" s="188">
        <f>J171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186</v>
      </c>
      <c r="E102" s="187"/>
      <c r="F102" s="187"/>
      <c r="G102" s="187"/>
      <c r="H102" s="187"/>
      <c r="I102" s="187"/>
      <c r="J102" s="188">
        <f>J188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187</v>
      </c>
      <c r="E103" s="187"/>
      <c r="F103" s="187"/>
      <c r="G103" s="187"/>
      <c r="H103" s="187"/>
      <c r="I103" s="187"/>
      <c r="J103" s="188">
        <f>J209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188</v>
      </c>
      <c r="E104" s="187"/>
      <c r="F104" s="187"/>
      <c r="G104" s="187"/>
      <c r="H104" s="187"/>
      <c r="I104" s="187"/>
      <c r="J104" s="188">
        <f>J218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122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Horní Bříza, stavební úpravy křižovatky silnic III/1804 a III/1806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111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SO140.1 - Komunikace SÚSPK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9. 11. 2025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29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31" t="s">
        <v>31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123</v>
      </c>
      <c r="D123" s="193" t="s">
        <v>58</v>
      </c>
      <c r="E123" s="193" t="s">
        <v>54</v>
      </c>
      <c r="F123" s="193" t="s">
        <v>55</v>
      </c>
      <c r="G123" s="193" t="s">
        <v>124</v>
      </c>
      <c r="H123" s="193" t="s">
        <v>125</v>
      </c>
      <c r="I123" s="193" t="s">
        <v>126</v>
      </c>
      <c r="J123" s="193" t="s">
        <v>115</v>
      </c>
      <c r="K123" s="194" t="s">
        <v>127</v>
      </c>
      <c r="L123" s="195"/>
      <c r="M123" s="99" t="s">
        <v>1</v>
      </c>
      <c r="N123" s="100" t="s">
        <v>37</v>
      </c>
      <c r="O123" s="100" t="s">
        <v>128</v>
      </c>
      <c r="P123" s="100" t="s">
        <v>129</v>
      </c>
      <c r="Q123" s="100" t="s">
        <v>130</v>
      </c>
      <c r="R123" s="100" t="s">
        <v>131</v>
      </c>
      <c r="S123" s="100" t="s">
        <v>132</v>
      </c>
      <c r="T123" s="101" t="s">
        <v>133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134</v>
      </c>
      <c r="D124" s="39"/>
      <c r="E124" s="39"/>
      <c r="F124" s="39"/>
      <c r="G124" s="39"/>
      <c r="H124" s="39"/>
      <c r="I124" s="39"/>
      <c r="J124" s="196">
        <f>BK124</f>
        <v>0</v>
      </c>
      <c r="K124" s="39"/>
      <c r="L124" s="43"/>
      <c r="M124" s="102"/>
      <c r="N124" s="197"/>
      <c r="O124" s="103"/>
      <c r="P124" s="198">
        <f>P125</f>
        <v>0</v>
      </c>
      <c r="Q124" s="103"/>
      <c r="R124" s="198">
        <f>R125</f>
        <v>3022.5434899999996</v>
      </c>
      <c r="S124" s="103"/>
      <c r="T124" s="199">
        <f>T125</f>
        <v>643.48000000000002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72</v>
      </c>
      <c r="AU124" s="16" t="s">
        <v>117</v>
      </c>
      <c r="BK124" s="200">
        <f>BK125</f>
        <v>0</v>
      </c>
    </row>
    <row r="125" s="12" customFormat="1" ht="25.92" customHeight="1">
      <c r="A125" s="12"/>
      <c r="B125" s="201"/>
      <c r="C125" s="202"/>
      <c r="D125" s="203" t="s">
        <v>72</v>
      </c>
      <c r="E125" s="204" t="s">
        <v>189</v>
      </c>
      <c r="F125" s="204" t="s">
        <v>190</v>
      </c>
      <c r="G125" s="202"/>
      <c r="H125" s="202"/>
      <c r="I125" s="205"/>
      <c r="J125" s="206">
        <f>BK125</f>
        <v>0</v>
      </c>
      <c r="K125" s="202"/>
      <c r="L125" s="207"/>
      <c r="M125" s="208"/>
      <c r="N125" s="209"/>
      <c r="O125" s="209"/>
      <c r="P125" s="210">
        <f>P126+P162+P168+P171+P188+P209+P218</f>
        <v>0</v>
      </c>
      <c r="Q125" s="209"/>
      <c r="R125" s="210">
        <f>R126+R162+R168+R171+R188+R209+R218</f>
        <v>3022.5434899999996</v>
      </c>
      <c r="S125" s="209"/>
      <c r="T125" s="211">
        <f>T126+T162+T168+T171+T188+T209+T218</f>
        <v>643.48000000000002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81</v>
      </c>
      <c r="AT125" s="213" t="s">
        <v>72</v>
      </c>
      <c r="AU125" s="213" t="s">
        <v>73</v>
      </c>
      <c r="AY125" s="212" t="s">
        <v>137</v>
      </c>
      <c r="BK125" s="214">
        <f>BK126+BK162+BK168+BK171+BK188+BK209+BK218</f>
        <v>0</v>
      </c>
    </row>
    <row r="126" s="12" customFormat="1" ht="22.8" customHeight="1">
      <c r="A126" s="12"/>
      <c r="B126" s="201"/>
      <c r="C126" s="202"/>
      <c r="D126" s="203" t="s">
        <v>72</v>
      </c>
      <c r="E126" s="215" t="s">
        <v>81</v>
      </c>
      <c r="F126" s="215" t="s">
        <v>191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SUM(P127:P161)</f>
        <v>0</v>
      </c>
      <c r="Q126" s="209"/>
      <c r="R126" s="210">
        <f>SUM(R127:R161)</f>
        <v>1407.1517199999998</v>
      </c>
      <c r="S126" s="209"/>
      <c r="T126" s="211">
        <f>SUM(T127:T161)</f>
        <v>643.48000000000002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81</v>
      </c>
      <c r="AT126" s="213" t="s">
        <v>72</v>
      </c>
      <c r="AU126" s="213" t="s">
        <v>81</v>
      </c>
      <c r="AY126" s="212" t="s">
        <v>137</v>
      </c>
      <c r="BK126" s="214">
        <f>SUM(BK127:BK161)</f>
        <v>0</v>
      </c>
    </row>
    <row r="127" s="2" customFormat="1" ht="66.75" customHeight="1">
      <c r="A127" s="37"/>
      <c r="B127" s="38"/>
      <c r="C127" s="217" t="s">
        <v>81</v>
      </c>
      <c r="D127" s="217" t="s">
        <v>140</v>
      </c>
      <c r="E127" s="218" t="s">
        <v>196</v>
      </c>
      <c r="F127" s="219" t="s">
        <v>197</v>
      </c>
      <c r="G127" s="220" t="s">
        <v>194</v>
      </c>
      <c r="H127" s="221">
        <v>939</v>
      </c>
      <c r="I127" s="222"/>
      <c r="J127" s="223">
        <f>ROUND(I127*H127,2)</f>
        <v>0</v>
      </c>
      <c r="K127" s="219" t="s">
        <v>144</v>
      </c>
      <c r="L127" s="43"/>
      <c r="M127" s="224" t="s">
        <v>1</v>
      </c>
      <c r="N127" s="225" t="s">
        <v>38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0.44</v>
      </c>
      <c r="T127" s="227">
        <f>S127*H127</f>
        <v>413.16000000000002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145</v>
      </c>
      <c r="AT127" s="228" t="s">
        <v>140</v>
      </c>
      <c r="AU127" s="228" t="s">
        <v>83</v>
      </c>
      <c r="AY127" s="16" t="s">
        <v>137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81</v>
      </c>
      <c r="BK127" s="229">
        <f>ROUND(I127*H127,2)</f>
        <v>0</v>
      </c>
      <c r="BL127" s="16" t="s">
        <v>145</v>
      </c>
      <c r="BM127" s="228" t="s">
        <v>198</v>
      </c>
    </row>
    <row r="128" s="2" customFormat="1" ht="44.25" customHeight="1">
      <c r="A128" s="37"/>
      <c r="B128" s="38"/>
      <c r="C128" s="217" t="s">
        <v>83</v>
      </c>
      <c r="D128" s="217" t="s">
        <v>140</v>
      </c>
      <c r="E128" s="218" t="s">
        <v>202</v>
      </c>
      <c r="F128" s="219" t="s">
        <v>203</v>
      </c>
      <c r="G128" s="220" t="s">
        <v>194</v>
      </c>
      <c r="H128" s="221">
        <v>939</v>
      </c>
      <c r="I128" s="222"/>
      <c r="J128" s="223">
        <f>ROUND(I128*H128,2)</f>
        <v>0</v>
      </c>
      <c r="K128" s="219" t="s">
        <v>144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3.0000000000000001E-05</v>
      </c>
      <c r="R128" s="226">
        <f>Q128*H128</f>
        <v>0.028170000000000001</v>
      </c>
      <c r="S128" s="226">
        <v>0.23000000000000001</v>
      </c>
      <c r="T128" s="227">
        <f>S128*H128</f>
        <v>215.97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145</v>
      </c>
      <c r="AT128" s="228" t="s">
        <v>140</v>
      </c>
      <c r="AU128" s="228" t="s">
        <v>83</v>
      </c>
      <c r="AY128" s="16" t="s">
        <v>137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145</v>
      </c>
      <c r="BM128" s="228" t="s">
        <v>204</v>
      </c>
    </row>
    <row r="129" s="2" customFormat="1" ht="49.05" customHeight="1">
      <c r="A129" s="37"/>
      <c r="B129" s="38"/>
      <c r="C129" s="217" t="s">
        <v>154</v>
      </c>
      <c r="D129" s="217" t="s">
        <v>140</v>
      </c>
      <c r="E129" s="218" t="s">
        <v>205</v>
      </c>
      <c r="F129" s="219" t="s">
        <v>206</v>
      </c>
      <c r="G129" s="220" t="s">
        <v>207</v>
      </c>
      <c r="H129" s="221">
        <v>70</v>
      </c>
      <c r="I129" s="222"/>
      <c r="J129" s="223">
        <f>ROUND(I129*H129,2)</f>
        <v>0</v>
      </c>
      <c r="K129" s="219" t="s">
        <v>144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0.20499999999999999</v>
      </c>
      <c r="T129" s="227">
        <f>S129*H129</f>
        <v>14.35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145</v>
      </c>
      <c r="AT129" s="228" t="s">
        <v>140</v>
      </c>
      <c r="AU129" s="228" t="s">
        <v>83</v>
      </c>
      <c r="AY129" s="16" t="s">
        <v>137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145</v>
      </c>
      <c r="BM129" s="228" t="s">
        <v>208</v>
      </c>
    </row>
    <row r="130" s="2" customFormat="1" ht="24.15" customHeight="1">
      <c r="A130" s="37"/>
      <c r="B130" s="38"/>
      <c r="C130" s="217" t="s">
        <v>145</v>
      </c>
      <c r="D130" s="217" t="s">
        <v>140</v>
      </c>
      <c r="E130" s="218" t="s">
        <v>209</v>
      </c>
      <c r="F130" s="219" t="s">
        <v>210</v>
      </c>
      <c r="G130" s="220" t="s">
        <v>194</v>
      </c>
      <c r="H130" s="221">
        <v>269</v>
      </c>
      <c r="I130" s="222"/>
      <c r="J130" s="223">
        <f>ROUND(I130*H130,2)</f>
        <v>0</v>
      </c>
      <c r="K130" s="219" t="s">
        <v>144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145</v>
      </c>
      <c r="AT130" s="228" t="s">
        <v>140</v>
      </c>
      <c r="AU130" s="228" t="s">
        <v>83</v>
      </c>
      <c r="AY130" s="16" t="s">
        <v>137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145</v>
      </c>
      <c r="BM130" s="228" t="s">
        <v>211</v>
      </c>
    </row>
    <row r="131" s="13" customFormat="1">
      <c r="A131" s="13"/>
      <c r="B131" s="230"/>
      <c r="C131" s="231"/>
      <c r="D131" s="232" t="s">
        <v>147</v>
      </c>
      <c r="E131" s="233" t="s">
        <v>1</v>
      </c>
      <c r="F131" s="234" t="s">
        <v>644</v>
      </c>
      <c r="G131" s="231"/>
      <c r="H131" s="235">
        <v>269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147</v>
      </c>
      <c r="AU131" s="241" t="s">
        <v>83</v>
      </c>
      <c r="AV131" s="13" t="s">
        <v>83</v>
      </c>
      <c r="AW131" s="13" t="s">
        <v>30</v>
      </c>
      <c r="AX131" s="13" t="s">
        <v>81</v>
      </c>
      <c r="AY131" s="241" t="s">
        <v>137</v>
      </c>
    </row>
    <row r="132" s="2" customFormat="1" ht="37.8" customHeight="1">
      <c r="A132" s="37"/>
      <c r="B132" s="38"/>
      <c r="C132" s="217" t="s">
        <v>163</v>
      </c>
      <c r="D132" s="217" t="s">
        <v>140</v>
      </c>
      <c r="E132" s="218" t="s">
        <v>213</v>
      </c>
      <c r="F132" s="219" t="s">
        <v>214</v>
      </c>
      <c r="G132" s="220" t="s">
        <v>215</v>
      </c>
      <c r="H132" s="221">
        <v>754.36000000000001</v>
      </c>
      <c r="I132" s="222"/>
      <c r="J132" s="223">
        <f>ROUND(I132*H132,2)</f>
        <v>0</v>
      </c>
      <c r="K132" s="219" t="s">
        <v>144</v>
      </c>
      <c r="L132" s="43"/>
      <c r="M132" s="224" t="s">
        <v>1</v>
      </c>
      <c r="N132" s="225" t="s">
        <v>38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145</v>
      </c>
      <c r="AT132" s="228" t="s">
        <v>140</v>
      </c>
      <c r="AU132" s="228" t="s">
        <v>83</v>
      </c>
      <c r="AY132" s="16" t="s">
        <v>137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81</v>
      </c>
      <c r="BK132" s="229">
        <f>ROUND(I132*H132,2)</f>
        <v>0</v>
      </c>
      <c r="BL132" s="16" t="s">
        <v>145</v>
      </c>
      <c r="BM132" s="228" t="s">
        <v>216</v>
      </c>
    </row>
    <row r="133" s="13" customFormat="1">
      <c r="A133" s="13"/>
      <c r="B133" s="230"/>
      <c r="C133" s="231"/>
      <c r="D133" s="232" t="s">
        <v>147</v>
      </c>
      <c r="E133" s="233" t="s">
        <v>1</v>
      </c>
      <c r="F133" s="234" t="s">
        <v>645</v>
      </c>
      <c r="G133" s="231"/>
      <c r="H133" s="235">
        <v>521.91999999999996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147</v>
      </c>
      <c r="AU133" s="241" t="s">
        <v>83</v>
      </c>
      <c r="AV133" s="13" t="s">
        <v>83</v>
      </c>
      <c r="AW133" s="13" t="s">
        <v>30</v>
      </c>
      <c r="AX133" s="13" t="s">
        <v>73</v>
      </c>
      <c r="AY133" s="241" t="s">
        <v>137</v>
      </c>
    </row>
    <row r="134" s="13" customFormat="1">
      <c r="A134" s="13"/>
      <c r="B134" s="230"/>
      <c r="C134" s="231"/>
      <c r="D134" s="232" t="s">
        <v>147</v>
      </c>
      <c r="E134" s="233" t="s">
        <v>1</v>
      </c>
      <c r="F134" s="234" t="s">
        <v>646</v>
      </c>
      <c r="G134" s="231"/>
      <c r="H134" s="235">
        <v>75.040000000000006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147</v>
      </c>
      <c r="AU134" s="241" t="s">
        <v>83</v>
      </c>
      <c r="AV134" s="13" t="s">
        <v>83</v>
      </c>
      <c r="AW134" s="13" t="s">
        <v>30</v>
      </c>
      <c r="AX134" s="13" t="s">
        <v>73</v>
      </c>
      <c r="AY134" s="241" t="s">
        <v>137</v>
      </c>
    </row>
    <row r="135" s="13" customFormat="1">
      <c r="A135" s="13"/>
      <c r="B135" s="230"/>
      <c r="C135" s="231"/>
      <c r="D135" s="232" t="s">
        <v>147</v>
      </c>
      <c r="E135" s="233" t="s">
        <v>1</v>
      </c>
      <c r="F135" s="234" t="s">
        <v>647</v>
      </c>
      <c r="G135" s="231"/>
      <c r="H135" s="235">
        <v>533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147</v>
      </c>
      <c r="AU135" s="241" t="s">
        <v>83</v>
      </c>
      <c r="AV135" s="13" t="s">
        <v>83</v>
      </c>
      <c r="AW135" s="13" t="s">
        <v>30</v>
      </c>
      <c r="AX135" s="13" t="s">
        <v>73</v>
      </c>
      <c r="AY135" s="241" t="s">
        <v>137</v>
      </c>
    </row>
    <row r="136" s="13" customFormat="1">
      <c r="A136" s="13"/>
      <c r="B136" s="230"/>
      <c r="C136" s="231"/>
      <c r="D136" s="232" t="s">
        <v>147</v>
      </c>
      <c r="E136" s="233" t="s">
        <v>1</v>
      </c>
      <c r="F136" s="234" t="s">
        <v>648</v>
      </c>
      <c r="G136" s="231"/>
      <c r="H136" s="235">
        <v>-375.60000000000002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147</v>
      </c>
      <c r="AU136" s="241" t="s">
        <v>83</v>
      </c>
      <c r="AV136" s="13" t="s">
        <v>83</v>
      </c>
      <c r="AW136" s="13" t="s">
        <v>30</v>
      </c>
      <c r="AX136" s="13" t="s">
        <v>73</v>
      </c>
      <c r="AY136" s="241" t="s">
        <v>137</v>
      </c>
    </row>
    <row r="137" s="14" customFormat="1">
      <c r="A137" s="14"/>
      <c r="B137" s="242"/>
      <c r="C137" s="243"/>
      <c r="D137" s="232" t="s">
        <v>147</v>
      </c>
      <c r="E137" s="244" t="s">
        <v>1</v>
      </c>
      <c r="F137" s="245" t="s">
        <v>149</v>
      </c>
      <c r="G137" s="243"/>
      <c r="H137" s="246">
        <v>754.36000000000001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147</v>
      </c>
      <c r="AU137" s="252" t="s">
        <v>83</v>
      </c>
      <c r="AV137" s="14" t="s">
        <v>145</v>
      </c>
      <c r="AW137" s="14" t="s">
        <v>30</v>
      </c>
      <c r="AX137" s="14" t="s">
        <v>81</v>
      </c>
      <c r="AY137" s="252" t="s">
        <v>137</v>
      </c>
    </row>
    <row r="138" s="2" customFormat="1" ht="49.05" customHeight="1">
      <c r="A138" s="37"/>
      <c r="B138" s="38"/>
      <c r="C138" s="217" t="s">
        <v>166</v>
      </c>
      <c r="D138" s="217" t="s">
        <v>140</v>
      </c>
      <c r="E138" s="218" t="s">
        <v>222</v>
      </c>
      <c r="F138" s="219" t="s">
        <v>223</v>
      </c>
      <c r="G138" s="220" t="s">
        <v>215</v>
      </c>
      <c r="H138" s="221">
        <v>54.200000000000003</v>
      </c>
      <c r="I138" s="222"/>
      <c r="J138" s="223">
        <f>ROUND(I138*H138,2)</f>
        <v>0</v>
      </c>
      <c r="K138" s="219" t="s">
        <v>144</v>
      </c>
      <c r="L138" s="43"/>
      <c r="M138" s="224" t="s">
        <v>1</v>
      </c>
      <c r="N138" s="225" t="s">
        <v>38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145</v>
      </c>
      <c r="AT138" s="228" t="s">
        <v>140</v>
      </c>
      <c r="AU138" s="228" t="s">
        <v>83</v>
      </c>
      <c r="AY138" s="16" t="s">
        <v>137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81</v>
      </c>
      <c r="BK138" s="229">
        <f>ROUND(I138*H138,2)</f>
        <v>0</v>
      </c>
      <c r="BL138" s="16" t="s">
        <v>145</v>
      </c>
      <c r="BM138" s="228" t="s">
        <v>224</v>
      </c>
    </row>
    <row r="139" s="13" customFormat="1">
      <c r="A139" s="13"/>
      <c r="B139" s="230"/>
      <c r="C139" s="231"/>
      <c r="D139" s="232" t="s">
        <v>147</v>
      </c>
      <c r="E139" s="233" t="s">
        <v>1</v>
      </c>
      <c r="F139" s="234" t="s">
        <v>649</v>
      </c>
      <c r="G139" s="231"/>
      <c r="H139" s="235">
        <v>54.200000000000003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147</v>
      </c>
      <c r="AU139" s="241" t="s">
        <v>83</v>
      </c>
      <c r="AV139" s="13" t="s">
        <v>83</v>
      </c>
      <c r="AW139" s="13" t="s">
        <v>30</v>
      </c>
      <c r="AX139" s="13" t="s">
        <v>81</v>
      </c>
      <c r="AY139" s="241" t="s">
        <v>137</v>
      </c>
    </row>
    <row r="140" s="2" customFormat="1" ht="62.7" customHeight="1">
      <c r="A140" s="37"/>
      <c r="B140" s="38"/>
      <c r="C140" s="217" t="s">
        <v>170</v>
      </c>
      <c r="D140" s="217" t="s">
        <v>140</v>
      </c>
      <c r="E140" s="218" t="s">
        <v>227</v>
      </c>
      <c r="F140" s="219" t="s">
        <v>228</v>
      </c>
      <c r="G140" s="220" t="s">
        <v>215</v>
      </c>
      <c r="H140" s="221">
        <v>821.25999999999999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38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145</v>
      </c>
      <c r="AT140" s="228" t="s">
        <v>140</v>
      </c>
      <c r="AU140" s="228" t="s">
        <v>83</v>
      </c>
      <c r="AY140" s="16" t="s">
        <v>137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81</v>
      </c>
      <c r="BK140" s="229">
        <f>ROUND(I140*H140,2)</f>
        <v>0</v>
      </c>
      <c r="BL140" s="16" t="s">
        <v>145</v>
      </c>
      <c r="BM140" s="228" t="s">
        <v>229</v>
      </c>
    </row>
    <row r="141" s="13" customFormat="1">
      <c r="A141" s="13"/>
      <c r="B141" s="230"/>
      <c r="C141" s="231"/>
      <c r="D141" s="232" t="s">
        <v>147</v>
      </c>
      <c r="E141" s="233" t="s">
        <v>1</v>
      </c>
      <c r="F141" s="234" t="s">
        <v>650</v>
      </c>
      <c r="G141" s="231"/>
      <c r="H141" s="235">
        <v>808.55999999999995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147</v>
      </c>
      <c r="AU141" s="241" t="s">
        <v>83</v>
      </c>
      <c r="AV141" s="13" t="s">
        <v>83</v>
      </c>
      <c r="AW141" s="13" t="s">
        <v>30</v>
      </c>
      <c r="AX141" s="13" t="s">
        <v>73</v>
      </c>
      <c r="AY141" s="241" t="s">
        <v>137</v>
      </c>
    </row>
    <row r="142" s="13" customFormat="1">
      <c r="A142" s="13"/>
      <c r="B142" s="230"/>
      <c r="C142" s="231"/>
      <c r="D142" s="232" t="s">
        <v>147</v>
      </c>
      <c r="E142" s="233" t="s">
        <v>1</v>
      </c>
      <c r="F142" s="234" t="s">
        <v>651</v>
      </c>
      <c r="G142" s="231"/>
      <c r="H142" s="235">
        <v>12.699999999999999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147</v>
      </c>
      <c r="AU142" s="241" t="s">
        <v>83</v>
      </c>
      <c r="AV142" s="13" t="s">
        <v>83</v>
      </c>
      <c r="AW142" s="13" t="s">
        <v>30</v>
      </c>
      <c r="AX142" s="13" t="s">
        <v>73</v>
      </c>
      <c r="AY142" s="241" t="s">
        <v>137</v>
      </c>
    </row>
    <row r="143" s="14" customFormat="1">
      <c r="A143" s="14"/>
      <c r="B143" s="242"/>
      <c r="C143" s="243"/>
      <c r="D143" s="232" t="s">
        <v>147</v>
      </c>
      <c r="E143" s="244" t="s">
        <v>1</v>
      </c>
      <c r="F143" s="245" t="s">
        <v>149</v>
      </c>
      <c r="G143" s="243"/>
      <c r="H143" s="246">
        <v>821.25999999999999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147</v>
      </c>
      <c r="AU143" s="252" t="s">
        <v>83</v>
      </c>
      <c r="AV143" s="14" t="s">
        <v>145</v>
      </c>
      <c r="AW143" s="14" t="s">
        <v>30</v>
      </c>
      <c r="AX143" s="14" t="s">
        <v>81</v>
      </c>
      <c r="AY143" s="252" t="s">
        <v>137</v>
      </c>
    </row>
    <row r="144" s="2" customFormat="1" ht="55.5" customHeight="1">
      <c r="A144" s="37"/>
      <c r="B144" s="38"/>
      <c r="C144" s="217" t="s">
        <v>176</v>
      </c>
      <c r="D144" s="217" t="s">
        <v>140</v>
      </c>
      <c r="E144" s="218" t="s">
        <v>238</v>
      </c>
      <c r="F144" s="219" t="s">
        <v>239</v>
      </c>
      <c r="G144" s="220" t="s">
        <v>215</v>
      </c>
      <c r="H144" s="221">
        <v>639.60000000000002</v>
      </c>
      <c r="I144" s="222"/>
      <c r="J144" s="223">
        <f>ROUND(I144*H144,2)</f>
        <v>0</v>
      </c>
      <c r="K144" s="219" t="s">
        <v>144</v>
      </c>
      <c r="L144" s="43"/>
      <c r="M144" s="224" t="s">
        <v>1</v>
      </c>
      <c r="N144" s="225" t="s">
        <v>38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145</v>
      </c>
      <c r="AT144" s="228" t="s">
        <v>140</v>
      </c>
      <c r="AU144" s="228" t="s">
        <v>83</v>
      </c>
      <c r="AY144" s="16" t="s">
        <v>137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81</v>
      </c>
      <c r="BK144" s="229">
        <f>ROUND(I144*H144,2)</f>
        <v>0</v>
      </c>
      <c r="BL144" s="16" t="s">
        <v>145</v>
      </c>
      <c r="BM144" s="228" t="s">
        <v>240</v>
      </c>
    </row>
    <row r="145" s="13" customFormat="1">
      <c r="A145" s="13"/>
      <c r="B145" s="230"/>
      <c r="C145" s="231"/>
      <c r="D145" s="232" t="s">
        <v>147</v>
      </c>
      <c r="E145" s="233" t="s">
        <v>1</v>
      </c>
      <c r="F145" s="234" t="s">
        <v>652</v>
      </c>
      <c r="G145" s="231"/>
      <c r="H145" s="235">
        <v>639.60000000000002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147</v>
      </c>
      <c r="AU145" s="241" t="s">
        <v>83</v>
      </c>
      <c r="AV145" s="13" t="s">
        <v>83</v>
      </c>
      <c r="AW145" s="13" t="s">
        <v>30</v>
      </c>
      <c r="AX145" s="13" t="s">
        <v>81</v>
      </c>
      <c r="AY145" s="241" t="s">
        <v>137</v>
      </c>
    </row>
    <row r="146" s="2" customFormat="1" ht="16.5" customHeight="1">
      <c r="A146" s="37"/>
      <c r="B146" s="38"/>
      <c r="C146" s="256" t="s">
        <v>226</v>
      </c>
      <c r="D146" s="256" t="s">
        <v>242</v>
      </c>
      <c r="E146" s="257" t="s">
        <v>243</v>
      </c>
      <c r="F146" s="258" t="s">
        <v>244</v>
      </c>
      <c r="G146" s="259" t="s">
        <v>245</v>
      </c>
      <c r="H146" s="260">
        <v>1407.1199999999999</v>
      </c>
      <c r="I146" s="261"/>
      <c r="J146" s="262">
        <f>ROUND(I146*H146,2)</f>
        <v>0</v>
      </c>
      <c r="K146" s="258" t="s">
        <v>144</v>
      </c>
      <c r="L146" s="263"/>
      <c r="M146" s="264" t="s">
        <v>1</v>
      </c>
      <c r="N146" s="265" t="s">
        <v>38</v>
      </c>
      <c r="O146" s="90"/>
      <c r="P146" s="226">
        <f>O146*H146</f>
        <v>0</v>
      </c>
      <c r="Q146" s="226">
        <v>1</v>
      </c>
      <c r="R146" s="226">
        <f>Q146*H146</f>
        <v>1407.1199999999999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176</v>
      </c>
      <c r="AT146" s="228" t="s">
        <v>242</v>
      </c>
      <c r="AU146" s="228" t="s">
        <v>83</v>
      </c>
      <c r="AY146" s="16" t="s">
        <v>137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81</v>
      </c>
      <c r="BK146" s="229">
        <f>ROUND(I146*H146,2)</f>
        <v>0</v>
      </c>
      <c r="BL146" s="16" t="s">
        <v>145</v>
      </c>
      <c r="BM146" s="228" t="s">
        <v>246</v>
      </c>
    </row>
    <row r="147" s="13" customFormat="1">
      <c r="A147" s="13"/>
      <c r="B147" s="230"/>
      <c r="C147" s="231"/>
      <c r="D147" s="232" t="s">
        <v>147</v>
      </c>
      <c r="E147" s="233" t="s">
        <v>1</v>
      </c>
      <c r="F147" s="234" t="s">
        <v>653</v>
      </c>
      <c r="G147" s="231"/>
      <c r="H147" s="235">
        <v>1407.1199999999999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147</v>
      </c>
      <c r="AU147" s="241" t="s">
        <v>83</v>
      </c>
      <c r="AV147" s="13" t="s">
        <v>83</v>
      </c>
      <c r="AW147" s="13" t="s">
        <v>30</v>
      </c>
      <c r="AX147" s="13" t="s">
        <v>81</v>
      </c>
      <c r="AY147" s="241" t="s">
        <v>137</v>
      </c>
    </row>
    <row r="148" s="2" customFormat="1" ht="37.8" customHeight="1">
      <c r="A148" s="37"/>
      <c r="B148" s="38"/>
      <c r="C148" s="217" t="s">
        <v>232</v>
      </c>
      <c r="D148" s="217" t="s">
        <v>140</v>
      </c>
      <c r="E148" s="218" t="s">
        <v>249</v>
      </c>
      <c r="F148" s="219" t="s">
        <v>250</v>
      </c>
      <c r="G148" s="220" t="s">
        <v>215</v>
      </c>
      <c r="H148" s="221">
        <v>821.25999999999999</v>
      </c>
      <c r="I148" s="222"/>
      <c r="J148" s="223">
        <f>ROUND(I148*H148,2)</f>
        <v>0</v>
      </c>
      <c r="K148" s="219" t="s">
        <v>144</v>
      </c>
      <c r="L148" s="43"/>
      <c r="M148" s="224" t="s">
        <v>1</v>
      </c>
      <c r="N148" s="225" t="s">
        <v>38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145</v>
      </c>
      <c r="AT148" s="228" t="s">
        <v>140</v>
      </c>
      <c r="AU148" s="228" t="s">
        <v>83</v>
      </c>
      <c r="AY148" s="16" t="s">
        <v>137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81</v>
      </c>
      <c r="BK148" s="229">
        <f>ROUND(I148*H148,2)</f>
        <v>0</v>
      </c>
      <c r="BL148" s="16" t="s">
        <v>145</v>
      </c>
      <c r="BM148" s="228" t="s">
        <v>251</v>
      </c>
    </row>
    <row r="149" s="2" customFormat="1" ht="44.25" customHeight="1">
      <c r="A149" s="37"/>
      <c r="B149" s="38"/>
      <c r="C149" s="217" t="s">
        <v>237</v>
      </c>
      <c r="D149" s="217" t="s">
        <v>140</v>
      </c>
      <c r="E149" s="218" t="s">
        <v>253</v>
      </c>
      <c r="F149" s="219" t="s">
        <v>254</v>
      </c>
      <c r="G149" s="220" t="s">
        <v>245</v>
      </c>
      <c r="H149" s="221">
        <v>1560.394</v>
      </c>
      <c r="I149" s="222"/>
      <c r="J149" s="223">
        <f>ROUND(I149*H149,2)</f>
        <v>0</v>
      </c>
      <c r="K149" s="219" t="s">
        <v>144</v>
      </c>
      <c r="L149" s="43"/>
      <c r="M149" s="224" t="s">
        <v>1</v>
      </c>
      <c r="N149" s="225" t="s">
        <v>38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145</v>
      </c>
      <c r="AT149" s="228" t="s">
        <v>140</v>
      </c>
      <c r="AU149" s="228" t="s">
        <v>83</v>
      </c>
      <c r="AY149" s="16" t="s">
        <v>137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81</v>
      </c>
      <c r="BK149" s="229">
        <f>ROUND(I149*H149,2)</f>
        <v>0</v>
      </c>
      <c r="BL149" s="16" t="s">
        <v>145</v>
      </c>
      <c r="BM149" s="228" t="s">
        <v>255</v>
      </c>
    </row>
    <row r="150" s="13" customFormat="1">
      <c r="A150" s="13"/>
      <c r="B150" s="230"/>
      <c r="C150" s="231"/>
      <c r="D150" s="232" t="s">
        <v>147</v>
      </c>
      <c r="E150" s="233" t="s">
        <v>1</v>
      </c>
      <c r="F150" s="234" t="s">
        <v>654</v>
      </c>
      <c r="G150" s="231"/>
      <c r="H150" s="235">
        <v>1560.394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147</v>
      </c>
      <c r="AU150" s="241" t="s">
        <v>83</v>
      </c>
      <c r="AV150" s="13" t="s">
        <v>83</v>
      </c>
      <c r="AW150" s="13" t="s">
        <v>30</v>
      </c>
      <c r="AX150" s="13" t="s">
        <v>81</v>
      </c>
      <c r="AY150" s="241" t="s">
        <v>137</v>
      </c>
    </row>
    <row r="151" s="2" customFormat="1" ht="24.15" customHeight="1">
      <c r="A151" s="37"/>
      <c r="B151" s="38"/>
      <c r="C151" s="217" t="s">
        <v>8</v>
      </c>
      <c r="D151" s="217" t="s">
        <v>140</v>
      </c>
      <c r="E151" s="218" t="s">
        <v>258</v>
      </c>
      <c r="F151" s="219" t="s">
        <v>259</v>
      </c>
      <c r="G151" s="220" t="s">
        <v>194</v>
      </c>
      <c r="H151" s="221">
        <v>1066</v>
      </c>
      <c r="I151" s="222"/>
      <c r="J151" s="223">
        <f>ROUND(I151*H151,2)</f>
        <v>0</v>
      </c>
      <c r="K151" s="219" t="s">
        <v>144</v>
      </c>
      <c r="L151" s="43"/>
      <c r="M151" s="224" t="s">
        <v>1</v>
      </c>
      <c r="N151" s="225" t="s">
        <v>38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145</v>
      </c>
      <c r="AT151" s="228" t="s">
        <v>140</v>
      </c>
      <c r="AU151" s="228" t="s">
        <v>83</v>
      </c>
      <c r="AY151" s="16" t="s">
        <v>137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81</v>
      </c>
      <c r="BK151" s="229">
        <f>ROUND(I151*H151,2)</f>
        <v>0</v>
      </c>
      <c r="BL151" s="16" t="s">
        <v>145</v>
      </c>
      <c r="BM151" s="228" t="s">
        <v>260</v>
      </c>
    </row>
    <row r="152" s="13" customFormat="1">
      <c r="A152" s="13"/>
      <c r="B152" s="230"/>
      <c r="C152" s="231"/>
      <c r="D152" s="232" t="s">
        <v>147</v>
      </c>
      <c r="E152" s="233" t="s">
        <v>1</v>
      </c>
      <c r="F152" s="234" t="s">
        <v>655</v>
      </c>
      <c r="G152" s="231"/>
      <c r="H152" s="235">
        <v>932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147</v>
      </c>
      <c r="AU152" s="241" t="s">
        <v>83</v>
      </c>
      <c r="AV152" s="13" t="s">
        <v>83</v>
      </c>
      <c r="AW152" s="13" t="s">
        <v>30</v>
      </c>
      <c r="AX152" s="13" t="s">
        <v>73</v>
      </c>
      <c r="AY152" s="241" t="s">
        <v>137</v>
      </c>
    </row>
    <row r="153" s="13" customFormat="1">
      <c r="A153" s="13"/>
      <c r="B153" s="230"/>
      <c r="C153" s="231"/>
      <c r="D153" s="232" t="s">
        <v>147</v>
      </c>
      <c r="E153" s="233" t="s">
        <v>1</v>
      </c>
      <c r="F153" s="234" t="s">
        <v>656</v>
      </c>
      <c r="G153" s="231"/>
      <c r="H153" s="235">
        <v>134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147</v>
      </c>
      <c r="AU153" s="241" t="s">
        <v>83</v>
      </c>
      <c r="AV153" s="13" t="s">
        <v>83</v>
      </c>
      <c r="AW153" s="13" t="s">
        <v>30</v>
      </c>
      <c r="AX153" s="13" t="s">
        <v>73</v>
      </c>
      <c r="AY153" s="241" t="s">
        <v>137</v>
      </c>
    </row>
    <row r="154" s="14" customFormat="1">
      <c r="A154" s="14"/>
      <c r="B154" s="242"/>
      <c r="C154" s="243"/>
      <c r="D154" s="232" t="s">
        <v>147</v>
      </c>
      <c r="E154" s="244" t="s">
        <v>1</v>
      </c>
      <c r="F154" s="245" t="s">
        <v>149</v>
      </c>
      <c r="G154" s="243"/>
      <c r="H154" s="246">
        <v>1066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147</v>
      </c>
      <c r="AU154" s="252" t="s">
        <v>83</v>
      </c>
      <c r="AV154" s="14" t="s">
        <v>145</v>
      </c>
      <c r="AW154" s="14" t="s">
        <v>30</v>
      </c>
      <c r="AX154" s="14" t="s">
        <v>81</v>
      </c>
      <c r="AY154" s="252" t="s">
        <v>137</v>
      </c>
    </row>
    <row r="155" s="2" customFormat="1" ht="37.8" customHeight="1">
      <c r="A155" s="37"/>
      <c r="B155" s="38"/>
      <c r="C155" s="217" t="s">
        <v>248</v>
      </c>
      <c r="D155" s="217" t="s">
        <v>140</v>
      </c>
      <c r="E155" s="218" t="s">
        <v>266</v>
      </c>
      <c r="F155" s="219" t="s">
        <v>267</v>
      </c>
      <c r="G155" s="220" t="s">
        <v>194</v>
      </c>
      <c r="H155" s="221">
        <v>142</v>
      </c>
      <c r="I155" s="222"/>
      <c r="J155" s="223">
        <f>ROUND(I155*H155,2)</f>
        <v>0</v>
      </c>
      <c r="K155" s="219" t="s">
        <v>144</v>
      </c>
      <c r="L155" s="43"/>
      <c r="M155" s="224" t="s">
        <v>1</v>
      </c>
      <c r="N155" s="225" t="s">
        <v>38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145</v>
      </c>
      <c r="AT155" s="228" t="s">
        <v>140</v>
      </c>
      <c r="AU155" s="228" t="s">
        <v>83</v>
      </c>
      <c r="AY155" s="16" t="s">
        <v>137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81</v>
      </c>
      <c r="BK155" s="229">
        <f>ROUND(I155*H155,2)</f>
        <v>0</v>
      </c>
      <c r="BL155" s="16" t="s">
        <v>145</v>
      </c>
      <c r="BM155" s="228" t="s">
        <v>268</v>
      </c>
    </row>
    <row r="156" s="13" customFormat="1">
      <c r="A156" s="13"/>
      <c r="B156" s="230"/>
      <c r="C156" s="231"/>
      <c r="D156" s="232" t="s">
        <v>147</v>
      </c>
      <c r="E156" s="233" t="s">
        <v>1</v>
      </c>
      <c r="F156" s="234" t="s">
        <v>657</v>
      </c>
      <c r="G156" s="231"/>
      <c r="H156" s="235">
        <v>142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147</v>
      </c>
      <c r="AU156" s="241" t="s">
        <v>83</v>
      </c>
      <c r="AV156" s="13" t="s">
        <v>83</v>
      </c>
      <c r="AW156" s="13" t="s">
        <v>30</v>
      </c>
      <c r="AX156" s="13" t="s">
        <v>81</v>
      </c>
      <c r="AY156" s="241" t="s">
        <v>137</v>
      </c>
    </row>
    <row r="157" s="2" customFormat="1" ht="37.8" customHeight="1">
      <c r="A157" s="37"/>
      <c r="B157" s="38"/>
      <c r="C157" s="217" t="s">
        <v>252</v>
      </c>
      <c r="D157" s="217" t="s">
        <v>140</v>
      </c>
      <c r="E157" s="218" t="s">
        <v>271</v>
      </c>
      <c r="F157" s="219" t="s">
        <v>272</v>
      </c>
      <c r="G157" s="220" t="s">
        <v>194</v>
      </c>
      <c r="H157" s="221">
        <v>142</v>
      </c>
      <c r="I157" s="222"/>
      <c r="J157" s="223">
        <f>ROUND(I157*H157,2)</f>
        <v>0</v>
      </c>
      <c r="K157" s="219" t="s">
        <v>144</v>
      </c>
      <c r="L157" s="43"/>
      <c r="M157" s="224" t="s">
        <v>1</v>
      </c>
      <c r="N157" s="225" t="s">
        <v>38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145</v>
      </c>
      <c r="AT157" s="228" t="s">
        <v>140</v>
      </c>
      <c r="AU157" s="228" t="s">
        <v>83</v>
      </c>
      <c r="AY157" s="16" t="s">
        <v>137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81</v>
      </c>
      <c r="BK157" s="229">
        <f>ROUND(I157*H157,2)</f>
        <v>0</v>
      </c>
      <c r="BL157" s="16" t="s">
        <v>145</v>
      </c>
      <c r="BM157" s="228" t="s">
        <v>273</v>
      </c>
    </row>
    <row r="158" s="13" customFormat="1">
      <c r="A158" s="13"/>
      <c r="B158" s="230"/>
      <c r="C158" s="231"/>
      <c r="D158" s="232" t="s">
        <v>147</v>
      </c>
      <c r="E158" s="233" t="s">
        <v>1</v>
      </c>
      <c r="F158" s="234" t="s">
        <v>657</v>
      </c>
      <c r="G158" s="231"/>
      <c r="H158" s="235">
        <v>142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147</v>
      </c>
      <c r="AU158" s="241" t="s">
        <v>83</v>
      </c>
      <c r="AV158" s="13" t="s">
        <v>83</v>
      </c>
      <c r="AW158" s="13" t="s">
        <v>30</v>
      </c>
      <c r="AX158" s="13" t="s">
        <v>81</v>
      </c>
      <c r="AY158" s="241" t="s">
        <v>137</v>
      </c>
    </row>
    <row r="159" s="2" customFormat="1" ht="16.5" customHeight="1">
      <c r="A159" s="37"/>
      <c r="B159" s="38"/>
      <c r="C159" s="256" t="s">
        <v>257</v>
      </c>
      <c r="D159" s="256" t="s">
        <v>242</v>
      </c>
      <c r="E159" s="257" t="s">
        <v>275</v>
      </c>
      <c r="F159" s="258" t="s">
        <v>276</v>
      </c>
      <c r="G159" s="259" t="s">
        <v>277</v>
      </c>
      <c r="H159" s="260">
        <v>3.5499999999999998</v>
      </c>
      <c r="I159" s="261"/>
      <c r="J159" s="262">
        <f>ROUND(I159*H159,2)</f>
        <v>0</v>
      </c>
      <c r="K159" s="258" t="s">
        <v>144</v>
      </c>
      <c r="L159" s="263"/>
      <c r="M159" s="264" t="s">
        <v>1</v>
      </c>
      <c r="N159" s="265" t="s">
        <v>38</v>
      </c>
      <c r="O159" s="90"/>
      <c r="P159" s="226">
        <f>O159*H159</f>
        <v>0</v>
      </c>
      <c r="Q159" s="226">
        <v>0.001</v>
      </c>
      <c r="R159" s="226">
        <f>Q159*H159</f>
        <v>0.0035499999999999998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176</v>
      </c>
      <c r="AT159" s="228" t="s">
        <v>242</v>
      </c>
      <c r="AU159" s="228" t="s">
        <v>83</v>
      </c>
      <c r="AY159" s="16" t="s">
        <v>137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81</v>
      </c>
      <c r="BK159" s="229">
        <f>ROUND(I159*H159,2)</f>
        <v>0</v>
      </c>
      <c r="BL159" s="16" t="s">
        <v>145</v>
      </c>
      <c r="BM159" s="228" t="s">
        <v>278</v>
      </c>
    </row>
    <row r="160" s="13" customFormat="1">
      <c r="A160" s="13"/>
      <c r="B160" s="230"/>
      <c r="C160" s="231"/>
      <c r="D160" s="232" t="s">
        <v>147</v>
      </c>
      <c r="E160" s="233" t="s">
        <v>1</v>
      </c>
      <c r="F160" s="234" t="s">
        <v>658</v>
      </c>
      <c r="G160" s="231"/>
      <c r="H160" s="235">
        <v>3.5499999999999998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147</v>
      </c>
      <c r="AU160" s="241" t="s">
        <v>83</v>
      </c>
      <c r="AV160" s="13" t="s">
        <v>83</v>
      </c>
      <c r="AW160" s="13" t="s">
        <v>30</v>
      </c>
      <c r="AX160" s="13" t="s">
        <v>81</v>
      </c>
      <c r="AY160" s="241" t="s">
        <v>137</v>
      </c>
    </row>
    <row r="161" s="2" customFormat="1" ht="33" customHeight="1">
      <c r="A161" s="37"/>
      <c r="B161" s="38"/>
      <c r="C161" s="217" t="s">
        <v>265</v>
      </c>
      <c r="D161" s="217" t="s">
        <v>140</v>
      </c>
      <c r="E161" s="218" t="s">
        <v>281</v>
      </c>
      <c r="F161" s="219" t="s">
        <v>282</v>
      </c>
      <c r="G161" s="220" t="s">
        <v>194</v>
      </c>
      <c r="H161" s="221">
        <v>142</v>
      </c>
      <c r="I161" s="222"/>
      <c r="J161" s="223">
        <f>ROUND(I161*H161,2)</f>
        <v>0</v>
      </c>
      <c r="K161" s="219" t="s">
        <v>144</v>
      </c>
      <c r="L161" s="43"/>
      <c r="M161" s="224" t="s">
        <v>1</v>
      </c>
      <c r="N161" s="225" t="s">
        <v>38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145</v>
      </c>
      <c r="AT161" s="228" t="s">
        <v>140</v>
      </c>
      <c r="AU161" s="228" t="s">
        <v>83</v>
      </c>
      <c r="AY161" s="16" t="s">
        <v>137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81</v>
      </c>
      <c r="BK161" s="229">
        <f>ROUND(I161*H161,2)</f>
        <v>0</v>
      </c>
      <c r="BL161" s="16" t="s">
        <v>145</v>
      </c>
      <c r="BM161" s="228" t="s">
        <v>283</v>
      </c>
    </row>
    <row r="162" s="12" customFormat="1" ht="22.8" customHeight="1">
      <c r="A162" s="12"/>
      <c r="B162" s="201"/>
      <c r="C162" s="202"/>
      <c r="D162" s="203" t="s">
        <v>72</v>
      </c>
      <c r="E162" s="215" t="s">
        <v>83</v>
      </c>
      <c r="F162" s="215" t="s">
        <v>284</v>
      </c>
      <c r="G162" s="202"/>
      <c r="H162" s="202"/>
      <c r="I162" s="205"/>
      <c r="J162" s="216">
        <f>BK162</f>
        <v>0</v>
      </c>
      <c r="K162" s="202"/>
      <c r="L162" s="207"/>
      <c r="M162" s="208"/>
      <c r="N162" s="209"/>
      <c r="O162" s="209"/>
      <c r="P162" s="210">
        <f>SUM(P163:P167)</f>
        <v>0</v>
      </c>
      <c r="Q162" s="209"/>
      <c r="R162" s="210">
        <f>SUM(R163:R167)</f>
        <v>85.701040000000006</v>
      </c>
      <c r="S162" s="209"/>
      <c r="T162" s="211">
        <f>SUM(T163:T167)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81</v>
      </c>
      <c r="AT162" s="213" t="s">
        <v>72</v>
      </c>
      <c r="AU162" s="213" t="s">
        <v>81</v>
      </c>
      <c r="AY162" s="212" t="s">
        <v>137</v>
      </c>
      <c r="BK162" s="214">
        <f>SUM(BK163:BK167)</f>
        <v>0</v>
      </c>
    </row>
    <row r="163" s="2" customFormat="1" ht="37.8" customHeight="1">
      <c r="A163" s="37"/>
      <c r="B163" s="38"/>
      <c r="C163" s="217" t="s">
        <v>270</v>
      </c>
      <c r="D163" s="217" t="s">
        <v>140</v>
      </c>
      <c r="E163" s="218" t="s">
        <v>286</v>
      </c>
      <c r="F163" s="219" t="s">
        <v>287</v>
      </c>
      <c r="G163" s="220" t="s">
        <v>194</v>
      </c>
      <c r="H163" s="221">
        <v>542</v>
      </c>
      <c r="I163" s="222"/>
      <c r="J163" s="223">
        <f>ROUND(I163*H163,2)</f>
        <v>0</v>
      </c>
      <c r="K163" s="219" t="s">
        <v>144</v>
      </c>
      <c r="L163" s="43"/>
      <c r="M163" s="224" t="s">
        <v>1</v>
      </c>
      <c r="N163" s="225" t="s">
        <v>38</v>
      </c>
      <c r="O163" s="90"/>
      <c r="P163" s="226">
        <f>O163*H163</f>
        <v>0</v>
      </c>
      <c r="Q163" s="226">
        <v>0.00017000000000000001</v>
      </c>
      <c r="R163" s="226">
        <f>Q163*H163</f>
        <v>0.09214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145</v>
      </c>
      <c r="AT163" s="228" t="s">
        <v>140</v>
      </c>
      <c r="AU163" s="228" t="s">
        <v>83</v>
      </c>
      <c r="AY163" s="16" t="s">
        <v>137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81</v>
      </c>
      <c r="BK163" s="229">
        <f>ROUND(I163*H163,2)</f>
        <v>0</v>
      </c>
      <c r="BL163" s="16" t="s">
        <v>145</v>
      </c>
      <c r="BM163" s="228" t="s">
        <v>288</v>
      </c>
    </row>
    <row r="164" s="13" customFormat="1">
      <c r="A164" s="13"/>
      <c r="B164" s="230"/>
      <c r="C164" s="231"/>
      <c r="D164" s="232" t="s">
        <v>147</v>
      </c>
      <c r="E164" s="233" t="s">
        <v>1</v>
      </c>
      <c r="F164" s="234" t="s">
        <v>659</v>
      </c>
      <c r="G164" s="231"/>
      <c r="H164" s="235">
        <v>542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147</v>
      </c>
      <c r="AU164" s="241" t="s">
        <v>83</v>
      </c>
      <c r="AV164" s="13" t="s">
        <v>83</v>
      </c>
      <c r="AW164" s="13" t="s">
        <v>30</v>
      </c>
      <c r="AX164" s="13" t="s">
        <v>81</v>
      </c>
      <c r="AY164" s="241" t="s">
        <v>137</v>
      </c>
    </row>
    <row r="165" s="2" customFormat="1" ht="24.15" customHeight="1">
      <c r="A165" s="37"/>
      <c r="B165" s="38"/>
      <c r="C165" s="256" t="s">
        <v>274</v>
      </c>
      <c r="D165" s="256" t="s">
        <v>242</v>
      </c>
      <c r="E165" s="257" t="s">
        <v>290</v>
      </c>
      <c r="F165" s="258" t="s">
        <v>291</v>
      </c>
      <c r="G165" s="259" t="s">
        <v>194</v>
      </c>
      <c r="H165" s="260">
        <v>542</v>
      </c>
      <c r="I165" s="261"/>
      <c r="J165" s="262">
        <f>ROUND(I165*H165,2)</f>
        <v>0</v>
      </c>
      <c r="K165" s="258" t="s">
        <v>144</v>
      </c>
      <c r="L165" s="263"/>
      <c r="M165" s="264" t="s">
        <v>1</v>
      </c>
      <c r="N165" s="265" t="s">
        <v>38</v>
      </c>
      <c r="O165" s="90"/>
      <c r="P165" s="226">
        <f>O165*H165</f>
        <v>0</v>
      </c>
      <c r="Q165" s="226">
        <v>0.00029999999999999997</v>
      </c>
      <c r="R165" s="226">
        <f>Q165*H165</f>
        <v>0.1626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176</v>
      </c>
      <c r="AT165" s="228" t="s">
        <v>242</v>
      </c>
      <c r="AU165" s="228" t="s">
        <v>83</v>
      </c>
      <c r="AY165" s="16" t="s">
        <v>137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81</v>
      </c>
      <c r="BK165" s="229">
        <f>ROUND(I165*H165,2)</f>
        <v>0</v>
      </c>
      <c r="BL165" s="16" t="s">
        <v>145</v>
      </c>
      <c r="BM165" s="228" t="s">
        <v>292</v>
      </c>
    </row>
    <row r="166" s="2" customFormat="1" ht="55.5" customHeight="1">
      <c r="A166" s="37"/>
      <c r="B166" s="38"/>
      <c r="C166" s="217" t="s">
        <v>280</v>
      </c>
      <c r="D166" s="217" t="s">
        <v>140</v>
      </c>
      <c r="E166" s="218" t="s">
        <v>294</v>
      </c>
      <c r="F166" s="219" t="s">
        <v>295</v>
      </c>
      <c r="G166" s="220" t="s">
        <v>207</v>
      </c>
      <c r="H166" s="221">
        <v>271</v>
      </c>
      <c r="I166" s="222"/>
      <c r="J166" s="223">
        <f>ROUND(I166*H166,2)</f>
        <v>0</v>
      </c>
      <c r="K166" s="219" t="s">
        <v>144</v>
      </c>
      <c r="L166" s="43"/>
      <c r="M166" s="224" t="s">
        <v>1</v>
      </c>
      <c r="N166" s="225" t="s">
        <v>38</v>
      </c>
      <c r="O166" s="90"/>
      <c r="P166" s="226">
        <f>O166*H166</f>
        <v>0</v>
      </c>
      <c r="Q166" s="226">
        <v>0.31530000000000002</v>
      </c>
      <c r="R166" s="226">
        <f>Q166*H166</f>
        <v>85.446300000000008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145</v>
      </c>
      <c r="AT166" s="228" t="s">
        <v>140</v>
      </c>
      <c r="AU166" s="228" t="s">
        <v>83</v>
      </c>
      <c r="AY166" s="16" t="s">
        <v>137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81</v>
      </c>
      <c r="BK166" s="229">
        <f>ROUND(I166*H166,2)</f>
        <v>0</v>
      </c>
      <c r="BL166" s="16" t="s">
        <v>145</v>
      </c>
      <c r="BM166" s="228" t="s">
        <v>296</v>
      </c>
    </row>
    <row r="167" s="13" customFormat="1">
      <c r="A167" s="13"/>
      <c r="B167" s="230"/>
      <c r="C167" s="231"/>
      <c r="D167" s="232" t="s">
        <v>147</v>
      </c>
      <c r="E167" s="233" t="s">
        <v>1</v>
      </c>
      <c r="F167" s="234" t="s">
        <v>660</v>
      </c>
      <c r="G167" s="231"/>
      <c r="H167" s="235">
        <v>271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147</v>
      </c>
      <c r="AU167" s="241" t="s">
        <v>83</v>
      </c>
      <c r="AV167" s="13" t="s">
        <v>83</v>
      </c>
      <c r="AW167" s="13" t="s">
        <v>30</v>
      </c>
      <c r="AX167" s="13" t="s">
        <v>81</v>
      </c>
      <c r="AY167" s="241" t="s">
        <v>137</v>
      </c>
    </row>
    <row r="168" s="12" customFormat="1" ht="22.8" customHeight="1">
      <c r="A168" s="12"/>
      <c r="B168" s="201"/>
      <c r="C168" s="202"/>
      <c r="D168" s="203" t="s">
        <v>72</v>
      </c>
      <c r="E168" s="215" t="s">
        <v>145</v>
      </c>
      <c r="F168" s="215" t="s">
        <v>298</v>
      </c>
      <c r="G168" s="202"/>
      <c r="H168" s="202"/>
      <c r="I168" s="205"/>
      <c r="J168" s="216">
        <f>BK168</f>
        <v>0</v>
      </c>
      <c r="K168" s="202"/>
      <c r="L168" s="207"/>
      <c r="M168" s="208"/>
      <c r="N168" s="209"/>
      <c r="O168" s="209"/>
      <c r="P168" s="210">
        <f>SUM(P169:P170)</f>
        <v>0</v>
      </c>
      <c r="Q168" s="209"/>
      <c r="R168" s="210">
        <f>SUM(R169:R170)</f>
        <v>119.51100000000001</v>
      </c>
      <c r="S168" s="209"/>
      <c r="T168" s="211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2" t="s">
        <v>81</v>
      </c>
      <c r="AT168" s="213" t="s">
        <v>72</v>
      </c>
      <c r="AU168" s="213" t="s">
        <v>81</v>
      </c>
      <c r="AY168" s="212" t="s">
        <v>137</v>
      </c>
      <c r="BK168" s="214">
        <f>SUM(BK169:BK170)</f>
        <v>0</v>
      </c>
    </row>
    <row r="169" s="2" customFormat="1" ht="37.8" customHeight="1">
      <c r="A169" s="37"/>
      <c r="B169" s="38"/>
      <c r="C169" s="217" t="s">
        <v>285</v>
      </c>
      <c r="D169" s="217" t="s">
        <v>140</v>
      </c>
      <c r="E169" s="218" t="s">
        <v>304</v>
      </c>
      <c r="F169" s="219" t="s">
        <v>305</v>
      </c>
      <c r="G169" s="220" t="s">
        <v>215</v>
      </c>
      <c r="H169" s="221">
        <v>54.200000000000003</v>
      </c>
      <c r="I169" s="222"/>
      <c r="J169" s="223">
        <f>ROUND(I169*H169,2)</f>
        <v>0</v>
      </c>
      <c r="K169" s="219" t="s">
        <v>144</v>
      </c>
      <c r="L169" s="43"/>
      <c r="M169" s="224" t="s">
        <v>1</v>
      </c>
      <c r="N169" s="225" t="s">
        <v>38</v>
      </c>
      <c r="O169" s="90"/>
      <c r="P169" s="226">
        <f>O169*H169</f>
        <v>0</v>
      </c>
      <c r="Q169" s="226">
        <v>2.2050000000000001</v>
      </c>
      <c r="R169" s="226">
        <f>Q169*H169</f>
        <v>119.51100000000001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145</v>
      </c>
      <c r="AT169" s="228" t="s">
        <v>140</v>
      </c>
      <c r="AU169" s="228" t="s">
        <v>83</v>
      </c>
      <c r="AY169" s="16" t="s">
        <v>137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81</v>
      </c>
      <c r="BK169" s="229">
        <f>ROUND(I169*H169,2)</f>
        <v>0</v>
      </c>
      <c r="BL169" s="16" t="s">
        <v>145</v>
      </c>
      <c r="BM169" s="228" t="s">
        <v>306</v>
      </c>
    </row>
    <row r="170" s="13" customFormat="1">
      <c r="A170" s="13"/>
      <c r="B170" s="230"/>
      <c r="C170" s="231"/>
      <c r="D170" s="232" t="s">
        <v>147</v>
      </c>
      <c r="E170" s="233" t="s">
        <v>1</v>
      </c>
      <c r="F170" s="234" t="s">
        <v>661</v>
      </c>
      <c r="G170" s="231"/>
      <c r="H170" s="235">
        <v>54.200000000000003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147</v>
      </c>
      <c r="AU170" s="241" t="s">
        <v>83</v>
      </c>
      <c r="AV170" s="13" t="s">
        <v>83</v>
      </c>
      <c r="AW170" s="13" t="s">
        <v>30</v>
      </c>
      <c r="AX170" s="13" t="s">
        <v>81</v>
      </c>
      <c r="AY170" s="241" t="s">
        <v>137</v>
      </c>
    </row>
    <row r="171" s="12" customFormat="1" ht="22.8" customHeight="1">
      <c r="A171" s="12"/>
      <c r="B171" s="201"/>
      <c r="C171" s="202"/>
      <c r="D171" s="203" t="s">
        <v>72</v>
      </c>
      <c r="E171" s="215" t="s">
        <v>163</v>
      </c>
      <c r="F171" s="215" t="s">
        <v>308</v>
      </c>
      <c r="G171" s="202"/>
      <c r="H171" s="202"/>
      <c r="I171" s="205"/>
      <c r="J171" s="216">
        <f>BK171</f>
        <v>0</v>
      </c>
      <c r="K171" s="202"/>
      <c r="L171" s="207"/>
      <c r="M171" s="208"/>
      <c r="N171" s="209"/>
      <c r="O171" s="209"/>
      <c r="P171" s="210">
        <f>SUM(P172:P187)</f>
        <v>0</v>
      </c>
      <c r="Q171" s="209"/>
      <c r="R171" s="210">
        <f>SUM(R172:R187)</f>
        <v>1346.8813599999999</v>
      </c>
      <c r="S171" s="209"/>
      <c r="T171" s="211">
        <f>SUM(T172:T187)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2" t="s">
        <v>81</v>
      </c>
      <c r="AT171" s="213" t="s">
        <v>72</v>
      </c>
      <c r="AU171" s="213" t="s">
        <v>81</v>
      </c>
      <c r="AY171" s="212" t="s">
        <v>137</v>
      </c>
      <c r="BK171" s="214">
        <f>SUM(BK172:BK187)</f>
        <v>0</v>
      </c>
    </row>
    <row r="172" s="2" customFormat="1" ht="33" customHeight="1">
      <c r="A172" s="37"/>
      <c r="B172" s="38"/>
      <c r="C172" s="217" t="s">
        <v>7</v>
      </c>
      <c r="D172" s="217" t="s">
        <v>140</v>
      </c>
      <c r="E172" s="218" t="s">
        <v>315</v>
      </c>
      <c r="F172" s="219" t="s">
        <v>316</v>
      </c>
      <c r="G172" s="220" t="s">
        <v>194</v>
      </c>
      <c r="H172" s="221">
        <v>1066</v>
      </c>
      <c r="I172" s="222"/>
      <c r="J172" s="223">
        <f>ROUND(I172*H172,2)</f>
        <v>0</v>
      </c>
      <c r="K172" s="219" t="s">
        <v>144</v>
      </c>
      <c r="L172" s="43"/>
      <c r="M172" s="224" t="s">
        <v>1</v>
      </c>
      <c r="N172" s="225" t="s">
        <v>38</v>
      </c>
      <c r="O172" s="90"/>
      <c r="P172" s="226">
        <f>O172*H172</f>
        <v>0</v>
      </c>
      <c r="Q172" s="226">
        <v>0.57499999999999996</v>
      </c>
      <c r="R172" s="226">
        <f>Q172*H172</f>
        <v>612.94999999999993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145</v>
      </c>
      <c r="AT172" s="228" t="s">
        <v>140</v>
      </c>
      <c r="AU172" s="228" t="s">
        <v>83</v>
      </c>
      <c r="AY172" s="16" t="s">
        <v>137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81</v>
      </c>
      <c r="BK172" s="229">
        <f>ROUND(I172*H172,2)</f>
        <v>0</v>
      </c>
      <c r="BL172" s="16" t="s">
        <v>145</v>
      </c>
      <c r="BM172" s="228" t="s">
        <v>317</v>
      </c>
    </row>
    <row r="173" s="13" customFormat="1">
      <c r="A173" s="13"/>
      <c r="B173" s="230"/>
      <c r="C173" s="231"/>
      <c r="D173" s="232" t="s">
        <v>147</v>
      </c>
      <c r="E173" s="233" t="s">
        <v>1</v>
      </c>
      <c r="F173" s="234" t="s">
        <v>655</v>
      </c>
      <c r="G173" s="231"/>
      <c r="H173" s="235">
        <v>932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147</v>
      </c>
      <c r="AU173" s="241" t="s">
        <v>83</v>
      </c>
      <c r="AV173" s="13" t="s">
        <v>83</v>
      </c>
      <c r="AW173" s="13" t="s">
        <v>30</v>
      </c>
      <c r="AX173" s="13" t="s">
        <v>73</v>
      </c>
      <c r="AY173" s="241" t="s">
        <v>137</v>
      </c>
    </row>
    <row r="174" s="13" customFormat="1">
      <c r="A174" s="13"/>
      <c r="B174" s="230"/>
      <c r="C174" s="231"/>
      <c r="D174" s="232" t="s">
        <v>147</v>
      </c>
      <c r="E174" s="233" t="s">
        <v>1</v>
      </c>
      <c r="F174" s="234" t="s">
        <v>656</v>
      </c>
      <c r="G174" s="231"/>
      <c r="H174" s="235">
        <v>134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147</v>
      </c>
      <c r="AU174" s="241" t="s">
        <v>83</v>
      </c>
      <c r="AV174" s="13" t="s">
        <v>83</v>
      </c>
      <c r="AW174" s="13" t="s">
        <v>30</v>
      </c>
      <c r="AX174" s="13" t="s">
        <v>73</v>
      </c>
      <c r="AY174" s="241" t="s">
        <v>137</v>
      </c>
    </row>
    <row r="175" s="14" customFormat="1">
      <c r="A175" s="14"/>
      <c r="B175" s="242"/>
      <c r="C175" s="243"/>
      <c r="D175" s="232" t="s">
        <v>147</v>
      </c>
      <c r="E175" s="244" t="s">
        <v>1</v>
      </c>
      <c r="F175" s="245" t="s">
        <v>149</v>
      </c>
      <c r="G175" s="243"/>
      <c r="H175" s="246">
        <v>1066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147</v>
      </c>
      <c r="AU175" s="252" t="s">
        <v>83</v>
      </c>
      <c r="AV175" s="14" t="s">
        <v>145</v>
      </c>
      <c r="AW175" s="14" t="s">
        <v>30</v>
      </c>
      <c r="AX175" s="14" t="s">
        <v>81</v>
      </c>
      <c r="AY175" s="252" t="s">
        <v>137</v>
      </c>
    </row>
    <row r="176" s="2" customFormat="1" ht="37.8" customHeight="1">
      <c r="A176" s="37"/>
      <c r="B176" s="38"/>
      <c r="C176" s="217" t="s">
        <v>293</v>
      </c>
      <c r="D176" s="217" t="s">
        <v>140</v>
      </c>
      <c r="E176" s="218" t="s">
        <v>319</v>
      </c>
      <c r="F176" s="219" t="s">
        <v>320</v>
      </c>
      <c r="G176" s="220" t="s">
        <v>194</v>
      </c>
      <c r="H176" s="221">
        <v>932</v>
      </c>
      <c r="I176" s="222"/>
      <c r="J176" s="223">
        <f>ROUND(I176*H176,2)</f>
        <v>0</v>
      </c>
      <c r="K176" s="219" t="s">
        <v>144</v>
      </c>
      <c r="L176" s="43"/>
      <c r="M176" s="224" t="s">
        <v>1</v>
      </c>
      <c r="N176" s="225" t="s">
        <v>38</v>
      </c>
      <c r="O176" s="90"/>
      <c r="P176" s="226">
        <f>O176*H176</f>
        <v>0</v>
      </c>
      <c r="Q176" s="226">
        <v>0.42148999999999998</v>
      </c>
      <c r="R176" s="226">
        <f>Q176*H176</f>
        <v>392.82867999999996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145</v>
      </c>
      <c r="AT176" s="228" t="s">
        <v>140</v>
      </c>
      <c r="AU176" s="228" t="s">
        <v>83</v>
      </c>
      <c r="AY176" s="16" t="s">
        <v>137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81</v>
      </c>
      <c r="BK176" s="229">
        <f>ROUND(I176*H176,2)</f>
        <v>0</v>
      </c>
      <c r="BL176" s="16" t="s">
        <v>145</v>
      </c>
      <c r="BM176" s="228" t="s">
        <v>321</v>
      </c>
    </row>
    <row r="177" s="13" customFormat="1">
      <c r="A177" s="13"/>
      <c r="B177" s="230"/>
      <c r="C177" s="231"/>
      <c r="D177" s="232" t="s">
        <v>147</v>
      </c>
      <c r="E177" s="233" t="s">
        <v>1</v>
      </c>
      <c r="F177" s="234" t="s">
        <v>655</v>
      </c>
      <c r="G177" s="231"/>
      <c r="H177" s="235">
        <v>932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147</v>
      </c>
      <c r="AU177" s="241" t="s">
        <v>83</v>
      </c>
      <c r="AV177" s="13" t="s">
        <v>83</v>
      </c>
      <c r="AW177" s="13" t="s">
        <v>30</v>
      </c>
      <c r="AX177" s="13" t="s">
        <v>81</v>
      </c>
      <c r="AY177" s="241" t="s">
        <v>137</v>
      </c>
    </row>
    <row r="178" s="2" customFormat="1" ht="44.25" customHeight="1">
      <c r="A178" s="37"/>
      <c r="B178" s="38"/>
      <c r="C178" s="217" t="s">
        <v>299</v>
      </c>
      <c r="D178" s="217" t="s">
        <v>140</v>
      </c>
      <c r="E178" s="218" t="s">
        <v>323</v>
      </c>
      <c r="F178" s="219" t="s">
        <v>324</v>
      </c>
      <c r="G178" s="220" t="s">
        <v>194</v>
      </c>
      <c r="H178" s="221">
        <v>932</v>
      </c>
      <c r="I178" s="222"/>
      <c r="J178" s="223">
        <f>ROUND(I178*H178,2)</f>
        <v>0</v>
      </c>
      <c r="K178" s="219" t="s">
        <v>144</v>
      </c>
      <c r="L178" s="43"/>
      <c r="M178" s="224" t="s">
        <v>1</v>
      </c>
      <c r="N178" s="225" t="s">
        <v>38</v>
      </c>
      <c r="O178" s="90"/>
      <c r="P178" s="226">
        <f>O178*H178</f>
        <v>0</v>
      </c>
      <c r="Q178" s="226">
        <v>0.13188</v>
      </c>
      <c r="R178" s="226">
        <f>Q178*H178</f>
        <v>122.91216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145</v>
      </c>
      <c r="AT178" s="228" t="s">
        <v>140</v>
      </c>
      <c r="AU178" s="228" t="s">
        <v>83</v>
      </c>
      <c r="AY178" s="16" t="s">
        <v>137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81</v>
      </c>
      <c r="BK178" s="229">
        <f>ROUND(I178*H178,2)</f>
        <v>0</v>
      </c>
      <c r="BL178" s="16" t="s">
        <v>145</v>
      </c>
      <c r="BM178" s="228" t="s">
        <v>325</v>
      </c>
    </row>
    <row r="179" s="13" customFormat="1">
      <c r="A179" s="13"/>
      <c r="B179" s="230"/>
      <c r="C179" s="231"/>
      <c r="D179" s="232" t="s">
        <v>147</v>
      </c>
      <c r="E179" s="233" t="s">
        <v>1</v>
      </c>
      <c r="F179" s="234" t="s">
        <v>655</v>
      </c>
      <c r="G179" s="231"/>
      <c r="H179" s="235">
        <v>932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147</v>
      </c>
      <c r="AU179" s="241" t="s">
        <v>83</v>
      </c>
      <c r="AV179" s="13" t="s">
        <v>83</v>
      </c>
      <c r="AW179" s="13" t="s">
        <v>30</v>
      </c>
      <c r="AX179" s="13" t="s">
        <v>81</v>
      </c>
      <c r="AY179" s="241" t="s">
        <v>137</v>
      </c>
    </row>
    <row r="180" s="2" customFormat="1" ht="24.15" customHeight="1">
      <c r="A180" s="37"/>
      <c r="B180" s="38"/>
      <c r="C180" s="217" t="s">
        <v>303</v>
      </c>
      <c r="D180" s="217" t="s">
        <v>140</v>
      </c>
      <c r="E180" s="218" t="s">
        <v>327</v>
      </c>
      <c r="F180" s="219" t="s">
        <v>328</v>
      </c>
      <c r="G180" s="220" t="s">
        <v>194</v>
      </c>
      <c r="H180" s="221">
        <v>932</v>
      </c>
      <c r="I180" s="222"/>
      <c r="J180" s="223">
        <f>ROUND(I180*H180,2)</f>
        <v>0</v>
      </c>
      <c r="K180" s="219" t="s">
        <v>144</v>
      </c>
      <c r="L180" s="43"/>
      <c r="M180" s="224" t="s">
        <v>1</v>
      </c>
      <c r="N180" s="225" t="s">
        <v>38</v>
      </c>
      <c r="O180" s="90"/>
      <c r="P180" s="226">
        <f>O180*H180</f>
        <v>0</v>
      </c>
      <c r="Q180" s="226">
        <v>0.00031</v>
      </c>
      <c r="R180" s="226">
        <f>Q180*H180</f>
        <v>0.28892000000000001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145</v>
      </c>
      <c r="AT180" s="228" t="s">
        <v>140</v>
      </c>
      <c r="AU180" s="228" t="s">
        <v>83</v>
      </c>
      <c r="AY180" s="16" t="s">
        <v>137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81</v>
      </c>
      <c r="BK180" s="229">
        <f>ROUND(I180*H180,2)</f>
        <v>0</v>
      </c>
      <c r="BL180" s="16" t="s">
        <v>145</v>
      </c>
      <c r="BM180" s="228" t="s">
        <v>329</v>
      </c>
    </row>
    <row r="181" s="13" customFormat="1">
      <c r="A181" s="13"/>
      <c r="B181" s="230"/>
      <c r="C181" s="231"/>
      <c r="D181" s="232" t="s">
        <v>147</v>
      </c>
      <c r="E181" s="233" t="s">
        <v>1</v>
      </c>
      <c r="F181" s="234" t="s">
        <v>655</v>
      </c>
      <c r="G181" s="231"/>
      <c r="H181" s="235">
        <v>932</v>
      </c>
      <c r="I181" s="236"/>
      <c r="J181" s="231"/>
      <c r="K181" s="231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147</v>
      </c>
      <c r="AU181" s="241" t="s">
        <v>83</v>
      </c>
      <c r="AV181" s="13" t="s">
        <v>83</v>
      </c>
      <c r="AW181" s="13" t="s">
        <v>30</v>
      </c>
      <c r="AX181" s="13" t="s">
        <v>81</v>
      </c>
      <c r="AY181" s="241" t="s">
        <v>137</v>
      </c>
    </row>
    <row r="182" s="2" customFormat="1" ht="24.15" customHeight="1">
      <c r="A182" s="37"/>
      <c r="B182" s="38"/>
      <c r="C182" s="217" t="s">
        <v>309</v>
      </c>
      <c r="D182" s="217" t="s">
        <v>140</v>
      </c>
      <c r="E182" s="218" t="s">
        <v>331</v>
      </c>
      <c r="F182" s="219" t="s">
        <v>332</v>
      </c>
      <c r="G182" s="220" t="s">
        <v>194</v>
      </c>
      <c r="H182" s="221">
        <v>932</v>
      </c>
      <c r="I182" s="222"/>
      <c r="J182" s="223">
        <f>ROUND(I182*H182,2)</f>
        <v>0</v>
      </c>
      <c r="K182" s="219" t="s">
        <v>144</v>
      </c>
      <c r="L182" s="43"/>
      <c r="M182" s="224" t="s">
        <v>1</v>
      </c>
      <c r="N182" s="225" t="s">
        <v>38</v>
      </c>
      <c r="O182" s="90"/>
      <c r="P182" s="226">
        <f>O182*H182</f>
        <v>0</v>
      </c>
      <c r="Q182" s="226">
        <v>0.00040999999999999999</v>
      </c>
      <c r="R182" s="226">
        <f>Q182*H182</f>
        <v>0.38212000000000002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145</v>
      </c>
      <c r="AT182" s="228" t="s">
        <v>140</v>
      </c>
      <c r="AU182" s="228" t="s">
        <v>83</v>
      </c>
      <c r="AY182" s="16" t="s">
        <v>137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81</v>
      </c>
      <c r="BK182" s="229">
        <f>ROUND(I182*H182,2)</f>
        <v>0</v>
      </c>
      <c r="BL182" s="16" t="s">
        <v>145</v>
      </c>
      <c r="BM182" s="228" t="s">
        <v>333</v>
      </c>
    </row>
    <row r="183" s="13" customFormat="1">
      <c r="A183" s="13"/>
      <c r="B183" s="230"/>
      <c r="C183" s="231"/>
      <c r="D183" s="232" t="s">
        <v>147</v>
      </c>
      <c r="E183" s="233" t="s">
        <v>1</v>
      </c>
      <c r="F183" s="234" t="s">
        <v>655</v>
      </c>
      <c r="G183" s="231"/>
      <c r="H183" s="235">
        <v>932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147</v>
      </c>
      <c r="AU183" s="241" t="s">
        <v>83</v>
      </c>
      <c r="AV183" s="13" t="s">
        <v>83</v>
      </c>
      <c r="AW183" s="13" t="s">
        <v>30</v>
      </c>
      <c r="AX183" s="13" t="s">
        <v>81</v>
      </c>
      <c r="AY183" s="241" t="s">
        <v>137</v>
      </c>
    </row>
    <row r="184" s="2" customFormat="1" ht="49.05" customHeight="1">
      <c r="A184" s="37"/>
      <c r="B184" s="38"/>
      <c r="C184" s="217" t="s">
        <v>314</v>
      </c>
      <c r="D184" s="217" t="s">
        <v>140</v>
      </c>
      <c r="E184" s="218" t="s">
        <v>335</v>
      </c>
      <c r="F184" s="219" t="s">
        <v>336</v>
      </c>
      <c r="G184" s="220" t="s">
        <v>194</v>
      </c>
      <c r="H184" s="221">
        <v>932</v>
      </c>
      <c r="I184" s="222"/>
      <c r="J184" s="223">
        <f>ROUND(I184*H184,2)</f>
        <v>0</v>
      </c>
      <c r="K184" s="219" t="s">
        <v>144</v>
      </c>
      <c r="L184" s="43"/>
      <c r="M184" s="224" t="s">
        <v>1</v>
      </c>
      <c r="N184" s="225" t="s">
        <v>38</v>
      </c>
      <c r="O184" s="90"/>
      <c r="P184" s="226">
        <f>O184*H184</f>
        <v>0</v>
      </c>
      <c r="Q184" s="226">
        <v>0.10373</v>
      </c>
      <c r="R184" s="226">
        <f>Q184*H184</f>
        <v>96.676360000000003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145</v>
      </c>
      <c r="AT184" s="228" t="s">
        <v>140</v>
      </c>
      <c r="AU184" s="228" t="s">
        <v>83</v>
      </c>
      <c r="AY184" s="16" t="s">
        <v>137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81</v>
      </c>
      <c r="BK184" s="229">
        <f>ROUND(I184*H184,2)</f>
        <v>0</v>
      </c>
      <c r="BL184" s="16" t="s">
        <v>145</v>
      </c>
      <c r="BM184" s="228" t="s">
        <v>337</v>
      </c>
    </row>
    <row r="185" s="13" customFormat="1">
      <c r="A185" s="13"/>
      <c r="B185" s="230"/>
      <c r="C185" s="231"/>
      <c r="D185" s="232" t="s">
        <v>147</v>
      </c>
      <c r="E185" s="233" t="s">
        <v>1</v>
      </c>
      <c r="F185" s="234" t="s">
        <v>655</v>
      </c>
      <c r="G185" s="231"/>
      <c r="H185" s="235">
        <v>932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147</v>
      </c>
      <c r="AU185" s="241" t="s">
        <v>83</v>
      </c>
      <c r="AV185" s="13" t="s">
        <v>83</v>
      </c>
      <c r="AW185" s="13" t="s">
        <v>30</v>
      </c>
      <c r="AX185" s="13" t="s">
        <v>81</v>
      </c>
      <c r="AY185" s="241" t="s">
        <v>137</v>
      </c>
    </row>
    <row r="186" s="2" customFormat="1" ht="44.25" customHeight="1">
      <c r="A186" s="37"/>
      <c r="B186" s="38"/>
      <c r="C186" s="217" t="s">
        <v>318</v>
      </c>
      <c r="D186" s="217" t="s">
        <v>140</v>
      </c>
      <c r="E186" s="218" t="s">
        <v>339</v>
      </c>
      <c r="F186" s="219" t="s">
        <v>340</v>
      </c>
      <c r="G186" s="220" t="s">
        <v>194</v>
      </c>
      <c r="H186" s="221">
        <v>932</v>
      </c>
      <c r="I186" s="222"/>
      <c r="J186" s="223">
        <f>ROUND(I186*H186,2)</f>
        <v>0</v>
      </c>
      <c r="K186" s="219" t="s">
        <v>144</v>
      </c>
      <c r="L186" s="43"/>
      <c r="M186" s="224" t="s">
        <v>1</v>
      </c>
      <c r="N186" s="225" t="s">
        <v>38</v>
      </c>
      <c r="O186" s="90"/>
      <c r="P186" s="226">
        <f>O186*H186</f>
        <v>0</v>
      </c>
      <c r="Q186" s="226">
        <v>0.12966</v>
      </c>
      <c r="R186" s="226">
        <f>Q186*H186</f>
        <v>120.84312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145</v>
      </c>
      <c r="AT186" s="228" t="s">
        <v>140</v>
      </c>
      <c r="AU186" s="228" t="s">
        <v>83</v>
      </c>
      <c r="AY186" s="16" t="s">
        <v>137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81</v>
      </c>
      <c r="BK186" s="229">
        <f>ROUND(I186*H186,2)</f>
        <v>0</v>
      </c>
      <c r="BL186" s="16" t="s">
        <v>145</v>
      </c>
      <c r="BM186" s="228" t="s">
        <v>341</v>
      </c>
    </row>
    <row r="187" s="13" customFormat="1">
      <c r="A187" s="13"/>
      <c r="B187" s="230"/>
      <c r="C187" s="231"/>
      <c r="D187" s="232" t="s">
        <v>147</v>
      </c>
      <c r="E187" s="233" t="s">
        <v>1</v>
      </c>
      <c r="F187" s="234" t="s">
        <v>655</v>
      </c>
      <c r="G187" s="231"/>
      <c r="H187" s="235">
        <v>932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147</v>
      </c>
      <c r="AU187" s="241" t="s">
        <v>83</v>
      </c>
      <c r="AV187" s="13" t="s">
        <v>83</v>
      </c>
      <c r="AW187" s="13" t="s">
        <v>30</v>
      </c>
      <c r="AX187" s="13" t="s">
        <v>81</v>
      </c>
      <c r="AY187" s="241" t="s">
        <v>137</v>
      </c>
    </row>
    <row r="188" s="12" customFormat="1" ht="22.8" customHeight="1">
      <c r="A188" s="12"/>
      <c r="B188" s="201"/>
      <c r="C188" s="202"/>
      <c r="D188" s="203" t="s">
        <v>72</v>
      </c>
      <c r="E188" s="215" t="s">
        <v>226</v>
      </c>
      <c r="F188" s="215" t="s">
        <v>350</v>
      </c>
      <c r="G188" s="202"/>
      <c r="H188" s="202"/>
      <c r="I188" s="205"/>
      <c r="J188" s="216">
        <f>BK188</f>
        <v>0</v>
      </c>
      <c r="K188" s="202"/>
      <c r="L188" s="207"/>
      <c r="M188" s="208"/>
      <c r="N188" s="209"/>
      <c r="O188" s="209"/>
      <c r="P188" s="210">
        <f>SUM(P189:P208)</f>
        <v>0</v>
      </c>
      <c r="Q188" s="209"/>
      <c r="R188" s="210">
        <f>SUM(R189:R208)</f>
        <v>63.298369999999998</v>
      </c>
      <c r="S188" s="209"/>
      <c r="T188" s="211">
        <f>SUM(T189:T208)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2" t="s">
        <v>81</v>
      </c>
      <c r="AT188" s="213" t="s">
        <v>72</v>
      </c>
      <c r="AU188" s="213" t="s">
        <v>81</v>
      </c>
      <c r="AY188" s="212" t="s">
        <v>137</v>
      </c>
      <c r="BK188" s="214">
        <f>SUM(BK189:BK208)</f>
        <v>0</v>
      </c>
    </row>
    <row r="189" s="2" customFormat="1" ht="24.15" customHeight="1">
      <c r="A189" s="37"/>
      <c r="B189" s="38"/>
      <c r="C189" s="217" t="s">
        <v>322</v>
      </c>
      <c r="D189" s="217" t="s">
        <v>140</v>
      </c>
      <c r="E189" s="218" t="s">
        <v>414</v>
      </c>
      <c r="F189" s="219" t="s">
        <v>415</v>
      </c>
      <c r="G189" s="220" t="s">
        <v>416</v>
      </c>
      <c r="H189" s="221">
        <v>6</v>
      </c>
      <c r="I189" s="222"/>
      <c r="J189" s="223">
        <f>ROUND(I189*H189,2)</f>
        <v>0</v>
      </c>
      <c r="K189" s="219" t="s">
        <v>144</v>
      </c>
      <c r="L189" s="43"/>
      <c r="M189" s="224" t="s">
        <v>1</v>
      </c>
      <c r="N189" s="225" t="s">
        <v>38</v>
      </c>
      <c r="O189" s="90"/>
      <c r="P189" s="226">
        <f>O189*H189</f>
        <v>0</v>
      </c>
      <c r="Q189" s="226">
        <v>0.00069999999999999999</v>
      </c>
      <c r="R189" s="226">
        <f>Q189*H189</f>
        <v>0.0041999999999999997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145</v>
      </c>
      <c r="AT189" s="228" t="s">
        <v>140</v>
      </c>
      <c r="AU189" s="228" t="s">
        <v>83</v>
      </c>
      <c r="AY189" s="16" t="s">
        <v>137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81</v>
      </c>
      <c r="BK189" s="229">
        <f>ROUND(I189*H189,2)</f>
        <v>0</v>
      </c>
      <c r="BL189" s="16" t="s">
        <v>145</v>
      </c>
      <c r="BM189" s="228" t="s">
        <v>417</v>
      </c>
    </row>
    <row r="190" s="2" customFormat="1" ht="24.15" customHeight="1">
      <c r="A190" s="37"/>
      <c r="B190" s="38"/>
      <c r="C190" s="256" t="s">
        <v>326</v>
      </c>
      <c r="D190" s="256" t="s">
        <v>242</v>
      </c>
      <c r="E190" s="257" t="s">
        <v>418</v>
      </c>
      <c r="F190" s="258" t="s">
        <v>419</v>
      </c>
      <c r="G190" s="259" t="s">
        <v>416</v>
      </c>
      <c r="H190" s="260">
        <v>2</v>
      </c>
      <c r="I190" s="261"/>
      <c r="J190" s="262">
        <f>ROUND(I190*H190,2)</f>
        <v>0</v>
      </c>
      <c r="K190" s="258" t="s">
        <v>144</v>
      </c>
      <c r="L190" s="263"/>
      <c r="M190" s="264" t="s">
        <v>1</v>
      </c>
      <c r="N190" s="265" t="s">
        <v>38</v>
      </c>
      <c r="O190" s="90"/>
      <c r="P190" s="226">
        <f>O190*H190</f>
        <v>0</v>
      </c>
      <c r="Q190" s="226">
        <v>0.0012999999999999999</v>
      </c>
      <c r="R190" s="226">
        <f>Q190*H190</f>
        <v>0.0025999999999999999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176</v>
      </c>
      <c r="AT190" s="228" t="s">
        <v>242</v>
      </c>
      <c r="AU190" s="228" t="s">
        <v>83</v>
      </c>
      <c r="AY190" s="16" t="s">
        <v>137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81</v>
      </c>
      <c r="BK190" s="229">
        <f>ROUND(I190*H190,2)</f>
        <v>0</v>
      </c>
      <c r="BL190" s="16" t="s">
        <v>145</v>
      </c>
      <c r="BM190" s="228" t="s">
        <v>420</v>
      </c>
    </row>
    <row r="191" s="2" customFormat="1" ht="16.5" customHeight="1">
      <c r="A191" s="37"/>
      <c r="B191" s="38"/>
      <c r="C191" s="256" t="s">
        <v>330</v>
      </c>
      <c r="D191" s="256" t="s">
        <v>242</v>
      </c>
      <c r="E191" s="257" t="s">
        <v>421</v>
      </c>
      <c r="F191" s="258" t="s">
        <v>422</v>
      </c>
      <c r="G191" s="259" t="s">
        <v>416</v>
      </c>
      <c r="H191" s="260">
        <v>2</v>
      </c>
      <c r="I191" s="261"/>
      <c r="J191" s="262">
        <f>ROUND(I191*H191,2)</f>
        <v>0</v>
      </c>
      <c r="K191" s="258" t="s">
        <v>144</v>
      </c>
      <c r="L191" s="263"/>
      <c r="M191" s="264" t="s">
        <v>1</v>
      </c>
      <c r="N191" s="265" t="s">
        <v>38</v>
      </c>
      <c r="O191" s="90"/>
      <c r="P191" s="226">
        <f>O191*H191</f>
        <v>0</v>
      </c>
      <c r="Q191" s="226">
        <v>0.0025999999999999999</v>
      </c>
      <c r="R191" s="226">
        <f>Q191*H191</f>
        <v>0.0051999999999999998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176</v>
      </c>
      <c r="AT191" s="228" t="s">
        <v>242</v>
      </c>
      <c r="AU191" s="228" t="s">
        <v>83</v>
      </c>
      <c r="AY191" s="16" t="s">
        <v>137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81</v>
      </c>
      <c r="BK191" s="229">
        <f>ROUND(I191*H191,2)</f>
        <v>0</v>
      </c>
      <c r="BL191" s="16" t="s">
        <v>145</v>
      </c>
      <c r="BM191" s="228" t="s">
        <v>423</v>
      </c>
    </row>
    <row r="192" s="2" customFormat="1" ht="16.5" customHeight="1">
      <c r="A192" s="37"/>
      <c r="B192" s="38"/>
      <c r="C192" s="256" t="s">
        <v>334</v>
      </c>
      <c r="D192" s="256" t="s">
        <v>242</v>
      </c>
      <c r="E192" s="257" t="s">
        <v>424</v>
      </c>
      <c r="F192" s="258" t="s">
        <v>425</v>
      </c>
      <c r="G192" s="259" t="s">
        <v>416</v>
      </c>
      <c r="H192" s="260">
        <v>2</v>
      </c>
      <c r="I192" s="261"/>
      <c r="J192" s="262">
        <f>ROUND(I192*H192,2)</f>
        <v>0</v>
      </c>
      <c r="K192" s="258" t="s">
        <v>144</v>
      </c>
      <c r="L192" s="263"/>
      <c r="M192" s="264" t="s">
        <v>1</v>
      </c>
      <c r="N192" s="265" t="s">
        <v>38</v>
      </c>
      <c r="O192" s="90"/>
      <c r="P192" s="226">
        <f>O192*H192</f>
        <v>0</v>
      </c>
      <c r="Q192" s="226">
        <v>0.0040000000000000001</v>
      </c>
      <c r="R192" s="226">
        <f>Q192*H192</f>
        <v>0.0080000000000000002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176</v>
      </c>
      <c r="AT192" s="228" t="s">
        <v>242</v>
      </c>
      <c r="AU192" s="228" t="s">
        <v>83</v>
      </c>
      <c r="AY192" s="16" t="s">
        <v>137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81</v>
      </c>
      <c r="BK192" s="229">
        <f>ROUND(I192*H192,2)</f>
        <v>0</v>
      </c>
      <c r="BL192" s="16" t="s">
        <v>145</v>
      </c>
      <c r="BM192" s="228" t="s">
        <v>426</v>
      </c>
    </row>
    <row r="193" s="2" customFormat="1" ht="24.15" customHeight="1">
      <c r="A193" s="37"/>
      <c r="B193" s="38"/>
      <c r="C193" s="217" t="s">
        <v>338</v>
      </c>
      <c r="D193" s="217" t="s">
        <v>140</v>
      </c>
      <c r="E193" s="218" t="s">
        <v>427</v>
      </c>
      <c r="F193" s="219" t="s">
        <v>428</v>
      </c>
      <c r="G193" s="220" t="s">
        <v>416</v>
      </c>
      <c r="H193" s="221">
        <v>4</v>
      </c>
      <c r="I193" s="222"/>
      <c r="J193" s="223">
        <f>ROUND(I193*H193,2)</f>
        <v>0</v>
      </c>
      <c r="K193" s="219" t="s">
        <v>144</v>
      </c>
      <c r="L193" s="43"/>
      <c r="M193" s="224" t="s">
        <v>1</v>
      </c>
      <c r="N193" s="225" t="s">
        <v>38</v>
      </c>
      <c r="O193" s="90"/>
      <c r="P193" s="226">
        <f>O193*H193</f>
        <v>0</v>
      </c>
      <c r="Q193" s="226">
        <v>0.11241</v>
      </c>
      <c r="R193" s="226">
        <f>Q193*H193</f>
        <v>0.44963999999999998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145</v>
      </c>
      <c r="AT193" s="228" t="s">
        <v>140</v>
      </c>
      <c r="AU193" s="228" t="s">
        <v>83</v>
      </c>
      <c r="AY193" s="16" t="s">
        <v>137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81</v>
      </c>
      <c r="BK193" s="229">
        <f>ROUND(I193*H193,2)</f>
        <v>0</v>
      </c>
      <c r="BL193" s="16" t="s">
        <v>145</v>
      </c>
      <c r="BM193" s="228" t="s">
        <v>429</v>
      </c>
    </row>
    <row r="194" s="2" customFormat="1" ht="33" customHeight="1">
      <c r="A194" s="37"/>
      <c r="B194" s="38"/>
      <c r="C194" s="217" t="s">
        <v>342</v>
      </c>
      <c r="D194" s="217" t="s">
        <v>140</v>
      </c>
      <c r="E194" s="218" t="s">
        <v>430</v>
      </c>
      <c r="F194" s="219" t="s">
        <v>431</v>
      </c>
      <c r="G194" s="220" t="s">
        <v>416</v>
      </c>
      <c r="H194" s="221">
        <v>4</v>
      </c>
      <c r="I194" s="222"/>
      <c r="J194" s="223">
        <f>ROUND(I194*H194,2)</f>
        <v>0</v>
      </c>
      <c r="K194" s="219" t="s">
        <v>144</v>
      </c>
      <c r="L194" s="43"/>
      <c r="M194" s="224" t="s">
        <v>1</v>
      </c>
      <c r="N194" s="225" t="s">
        <v>38</v>
      </c>
      <c r="O194" s="90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145</v>
      </c>
      <c r="AT194" s="228" t="s">
        <v>140</v>
      </c>
      <c r="AU194" s="228" t="s">
        <v>83</v>
      </c>
      <c r="AY194" s="16" t="s">
        <v>137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81</v>
      </c>
      <c r="BK194" s="229">
        <f>ROUND(I194*H194,2)</f>
        <v>0</v>
      </c>
      <c r="BL194" s="16" t="s">
        <v>145</v>
      </c>
      <c r="BM194" s="228" t="s">
        <v>432</v>
      </c>
    </row>
    <row r="195" s="2" customFormat="1" ht="21.75" customHeight="1">
      <c r="A195" s="37"/>
      <c r="B195" s="38"/>
      <c r="C195" s="256" t="s">
        <v>346</v>
      </c>
      <c r="D195" s="256" t="s">
        <v>242</v>
      </c>
      <c r="E195" s="257" t="s">
        <v>433</v>
      </c>
      <c r="F195" s="258" t="s">
        <v>434</v>
      </c>
      <c r="G195" s="259" t="s">
        <v>416</v>
      </c>
      <c r="H195" s="260">
        <v>4</v>
      </c>
      <c r="I195" s="261"/>
      <c r="J195" s="262">
        <f>ROUND(I195*H195,2)</f>
        <v>0</v>
      </c>
      <c r="K195" s="258" t="s">
        <v>144</v>
      </c>
      <c r="L195" s="263"/>
      <c r="M195" s="264" t="s">
        <v>1</v>
      </c>
      <c r="N195" s="265" t="s">
        <v>38</v>
      </c>
      <c r="O195" s="90"/>
      <c r="P195" s="226">
        <f>O195*H195</f>
        <v>0</v>
      </c>
      <c r="Q195" s="226">
        <v>0.0061000000000000004</v>
      </c>
      <c r="R195" s="226">
        <f>Q195*H195</f>
        <v>0.024400000000000002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176</v>
      </c>
      <c r="AT195" s="228" t="s">
        <v>242</v>
      </c>
      <c r="AU195" s="228" t="s">
        <v>83</v>
      </c>
      <c r="AY195" s="16" t="s">
        <v>137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81</v>
      </c>
      <c r="BK195" s="229">
        <f>ROUND(I195*H195,2)</f>
        <v>0</v>
      </c>
      <c r="BL195" s="16" t="s">
        <v>145</v>
      </c>
      <c r="BM195" s="228" t="s">
        <v>435</v>
      </c>
    </row>
    <row r="196" s="2" customFormat="1" ht="16.5" customHeight="1">
      <c r="A196" s="37"/>
      <c r="B196" s="38"/>
      <c r="C196" s="256" t="s">
        <v>351</v>
      </c>
      <c r="D196" s="256" t="s">
        <v>242</v>
      </c>
      <c r="E196" s="257" t="s">
        <v>436</v>
      </c>
      <c r="F196" s="258" t="s">
        <v>437</v>
      </c>
      <c r="G196" s="259" t="s">
        <v>416</v>
      </c>
      <c r="H196" s="260">
        <v>4</v>
      </c>
      <c r="I196" s="261"/>
      <c r="J196" s="262">
        <f>ROUND(I196*H196,2)</f>
        <v>0</v>
      </c>
      <c r="K196" s="258" t="s">
        <v>144</v>
      </c>
      <c r="L196" s="263"/>
      <c r="M196" s="264" t="s">
        <v>1</v>
      </c>
      <c r="N196" s="265" t="s">
        <v>38</v>
      </c>
      <c r="O196" s="90"/>
      <c r="P196" s="226">
        <f>O196*H196</f>
        <v>0</v>
      </c>
      <c r="Q196" s="226">
        <v>0.0030000000000000001</v>
      </c>
      <c r="R196" s="226">
        <f>Q196*H196</f>
        <v>0.012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176</v>
      </c>
      <c r="AT196" s="228" t="s">
        <v>242</v>
      </c>
      <c r="AU196" s="228" t="s">
        <v>83</v>
      </c>
      <c r="AY196" s="16" t="s">
        <v>137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81</v>
      </c>
      <c r="BK196" s="229">
        <f>ROUND(I196*H196,2)</f>
        <v>0</v>
      </c>
      <c r="BL196" s="16" t="s">
        <v>145</v>
      </c>
      <c r="BM196" s="228" t="s">
        <v>438</v>
      </c>
    </row>
    <row r="197" s="2" customFormat="1" ht="21.75" customHeight="1">
      <c r="A197" s="37"/>
      <c r="B197" s="38"/>
      <c r="C197" s="256" t="s">
        <v>355</v>
      </c>
      <c r="D197" s="256" t="s">
        <v>242</v>
      </c>
      <c r="E197" s="257" t="s">
        <v>439</v>
      </c>
      <c r="F197" s="258" t="s">
        <v>440</v>
      </c>
      <c r="G197" s="259" t="s">
        <v>416</v>
      </c>
      <c r="H197" s="260">
        <v>8</v>
      </c>
      <c r="I197" s="261"/>
      <c r="J197" s="262">
        <f>ROUND(I197*H197,2)</f>
        <v>0</v>
      </c>
      <c r="K197" s="258" t="s">
        <v>144</v>
      </c>
      <c r="L197" s="263"/>
      <c r="M197" s="264" t="s">
        <v>1</v>
      </c>
      <c r="N197" s="265" t="s">
        <v>38</v>
      </c>
      <c r="O197" s="90"/>
      <c r="P197" s="226">
        <f>O197*H197</f>
        <v>0</v>
      </c>
      <c r="Q197" s="226">
        <v>0.00035</v>
      </c>
      <c r="R197" s="226">
        <f>Q197*H197</f>
        <v>0.0028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176</v>
      </c>
      <c r="AT197" s="228" t="s">
        <v>242</v>
      </c>
      <c r="AU197" s="228" t="s">
        <v>83</v>
      </c>
      <c r="AY197" s="16" t="s">
        <v>137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81</v>
      </c>
      <c r="BK197" s="229">
        <f>ROUND(I197*H197,2)</f>
        <v>0</v>
      </c>
      <c r="BL197" s="16" t="s">
        <v>145</v>
      </c>
      <c r="BM197" s="228" t="s">
        <v>441</v>
      </c>
    </row>
    <row r="198" s="2" customFormat="1" ht="16.5" customHeight="1">
      <c r="A198" s="37"/>
      <c r="B198" s="38"/>
      <c r="C198" s="256" t="s">
        <v>360</v>
      </c>
      <c r="D198" s="256" t="s">
        <v>242</v>
      </c>
      <c r="E198" s="257" t="s">
        <v>442</v>
      </c>
      <c r="F198" s="258" t="s">
        <v>443</v>
      </c>
      <c r="G198" s="259" t="s">
        <v>416</v>
      </c>
      <c r="H198" s="260">
        <v>4</v>
      </c>
      <c r="I198" s="261"/>
      <c r="J198" s="262">
        <f>ROUND(I198*H198,2)</f>
        <v>0</v>
      </c>
      <c r="K198" s="258" t="s">
        <v>144</v>
      </c>
      <c r="L198" s="263"/>
      <c r="M198" s="264" t="s">
        <v>1</v>
      </c>
      <c r="N198" s="265" t="s">
        <v>38</v>
      </c>
      <c r="O198" s="90"/>
      <c r="P198" s="226">
        <f>O198*H198</f>
        <v>0</v>
      </c>
      <c r="Q198" s="226">
        <v>0.00010000000000000001</v>
      </c>
      <c r="R198" s="226">
        <f>Q198*H198</f>
        <v>0.00040000000000000002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176</v>
      </c>
      <c r="AT198" s="228" t="s">
        <v>242</v>
      </c>
      <c r="AU198" s="228" t="s">
        <v>83</v>
      </c>
      <c r="AY198" s="16" t="s">
        <v>137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81</v>
      </c>
      <c r="BK198" s="229">
        <f>ROUND(I198*H198,2)</f>
        <v>0</v>
      </c>
      <c r="BL198" s="16" t="s">
        <v>145</v>
      </c>
      <c r="BM198" s="228" t="s">
        <v>444</v>
      </c>
    </row>
    <row r="199" s="2" customFormat="1" ht="62.7" customHeight="1">
      <c r="A199" s="37"/>
      <c r="B199" s="38"/>
      <c r="C199" s="217" t="s">
        <v>364</v>
      </c>
      <c r="D199" s="217" t="s">
        <v>140</v>
      </c>
      <c r="E199" s="218" t="s">
        <v>352</v>
      </c>
      <c r="F199" s="219" t="s">
        <v>353</v>
      </c>
      <c r="G199" s="220" t="s">
        <v>207</v>
      </c>
      <c r="H199" s="221">
        <v>309</v>
      </c>
      <c r="I199" s="222"/>
      <c r="J199" s="223">
        <f>ROUND(I199*H199,2)</f>
        <v>0</v>
      </c>
      <c r="K199" s="219" t="s">
        <v>144</v>
      </c>
      <c r="L199" s="43"/>
      <c r="M199" s="224" t="s">
        <v>1</v>
      </c>
      <c r="N199" s="225" t="s">
        <v>38</v>
      </c>
      <c r="O199" s="90"/>
      <c r="P199" s="226">
        <f>O199*H199</f>
        <v>0</v>
      </c>
      <c r="Q199" s="226">
        <v>0.089779999999999999</v>
      </c>
      <c r="R199" s="226">
        <f>Q199*H199</f>
        <v>27.74202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145</v>
      </c>
      <c r="AT199" s="228" t="s">
        <v>140</v>
      </c>
      <c r="AU199" s="228" t="s">
        <v>83</v>
      </c>
      <c r="AY199" s="16" t="s">
        <v>137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81</v>
      </c>
      <c r="BK199" s="229">
        <f>ROUND(I199*H199,2)</f>
        <v>0</v>
      </c>
      <c r="BL199" s="16" t="s">
        <v>145</v>
      </c>
      <c r="BM199" s="228" t="s">
        <v>354</v>
      </c>
    </row>
    <row r="200" s="2" customFormat="1" ht="16.5" customHeight="1">
      <c r="A200" s="37"/>
      <c r="B200" s="38"/>
      <c r="C200" s="256" t="s">
        <v>370</v>
      </c>
      <c r="D200" s="256" t="s">
        <v>242</v>
      </c>
      <c r="E200" s="257" t="s">
        <v>356</v>
      </c>
      <c r="F200" s="258" t="s">
        <v>357</v>
      </c>
      <c r="G200" s="259" t="s">
        <v>194</v>
      </c>
      <c r="H200" s="260">
        <v>30.899999999999999</v>
      </c>
      <c r="I200" s="261"/>
      <c r="J200" s="262">
        <f>ROUND(I200*H200,2)</f>
        <v>0</v>
      </c>
      <c r="K200" s="258" t="s">
        <v>144</v>
      </c>
      <c r="L200" s="263"/>
      <c r="M200" s="264" t="s">
        <v>1</v>
      </c>
      <c r="N200" s="265" t="s">
        <v>38</v>
      </c>
      <c r="O200" s="90"/>
      <c r="P200" s="226">
        <f>O200*H200</f>
        <v>0</v>
      </c>
      <c r="Q200" s="226">
        <v>0.222</v>
      </c>
      <c r="R200" s="226">
        <f>Q200*H200</f>
        <v>6.8597999999999999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176</v>
      </c>
      <c r="AT200" s="228" t="s">
        <v>242</v>
      </c>
      <c r="AU200" s="228" t="s">
        <v>83</v>
      </c>
      <c r="AY200" s="16" t="s">
        <v>137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81</v>
      </c>
      <c r="BK200" s="229">
        <f>ROUND(I200*H200,2)</f>
        <v>0</v>
      </c>
      <c r="BL200" s="16" t="s">
        <v>145</v>
      </c>
      <c r="BM200" s="228" t="s">
        <v>601</v>
      </c>
    </row>
    <row r="201" s="13" customFormat="1">
      <c r="A201" s="13"/>
      <c r="B201" s="230"/>
      <c r="C201" s="231"/>
      <c r="D201" s="232" t="s">
        <v>147</v>
      </c>
      <c r="E201" s="233" t="s">
        <v>1</v>
      </c>
      <c r="F201" s="234" t="s">
        <v>662</v>
      </c>
      <c r="G201" s="231"/>
      <c r="H201" s="235">
        <v>30.899999999999999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147</v>
      </c>
      <c r="AU201" s="241" t="s">
        <v>83</v>
      </c>
      <c r="AV201" s="13" t="s">
        <v>83</v>
      </c>
      <c r="AW201" s="13" t="s">
        <v>30</v>
      </c>
      <c r="AX201" s="13" t="s">
        <v>81</v>
      </c>
      <c r="AY201" s="241" t="s">
        <v>137</v>
      </c>
    </row>
    <row r="202" s="2" customFormat="1" ht="49.05" customHeight="1">
      <c r="A202" s="37"/>
      <c r="B202" s="38"/>
      <c r="C202" s="217" t="s">
        <v>376</v>
      </c>
      <c r="D202" s="217" t="s">
        <v>140</v>
      </c>
      <c r="E202" s="218" t="s">
        <v>545</v>
      </c>
      <c r="F202" s="219" t="s">
        <v>546</v>
      </c>
      <c r="G202" s="220" t="s">
        <v>207</v>
      </c>
      <c r="H202" s="221">
        <v>51</v>
      </c>
      <c r="I202" s="222"/>
      <c r="J202" s="223">
        <f>ROUND(I202*H202,2)</f>
        <v>0</v>
      </c>
      <c r="K202" s="219" t="s">
        <v>144</v>
      </c>
      <c r="L202" s="43"/>
      <c r="M202" s="224" t="s">
        <v>1</v>
      </c>
      <c r="N202" s="225" t="s">
        <v>38</v>
      </c>
      <c r="O202" s="90"/>
      <c r="P202" s="226">
        <f>O202*H202</f>
        <v>0</v>
      </c>
      <c r="Q202" s="226">
        <v>0.16850000000000001</v>
      </c>
      <c r="R202" s="226">
        <f>Q202*H202</f>
        <v>8.5935000000000006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145</v>
      </c>
      <c r="AT202" s="228" t="s">
        <v>140</v>
      </c>
      <c r="AU202" s="228" t="s">
        <v>83</v>
      </c>
      <c r="AY202" s="16" t="s">
        <v>137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81</v>
      </c>
      <c r="BK202" s="229">
        <f>ROUND(I202*H202,2)</f>
        <v>0</v>
      </c>
      <c r="BL202" s="16" t="s">
        <v>145</v>
      </c>
      <c r="BM202" s="228" t="s">
        <v>603</v>
      </c>
    </row>
    <row r="203" s="2" customFormat="1" ht="16.5" customHeight="1">
      <c r="A203" s="37"/>
      <c r="B203" s="38"/>
      <c r="C203" s="256" t="s">
        <v>381</v>
      </c>
      <c r="D203" s="256" t="s">
        <v>242</v>
      </c>
      <c r="E203" s="257" t="s">
        <v>548</v>
      </c>
      <c r="F203" s="258" t="s">
        <v>549</v>
      </c>
      <c r="G203" s="259" t="s">
        <v>207</v>
      </c>
      <c r="H203" s="260">
        <v>51</v>
      </c>
      <c r="I203" s="261"/>
      <c r="J203" s="262">
        <f>ROUND(I203*H203,2)</f>
        <v>0</v>
      </c>
      <c r="K203" s="258" t="s">
        <v>144</v>
      </c>
      <c r="L203" s="263"/>
      <c r="M203" s="264" t="s">
        <v>1</v>
      </c>
      <c r="N203" s="265" t="s">
        <v>38</v>
      </c>
      <c r="O203" s="90"/>
      <c r="P203" s="226">
        <f>O203*H203</f>
        <v>0</v>
      </c>
      <c r="Q203" s="226">
        <v>0.080000000000000002</v>
      </c>
      <c r="R203" s="226">
        <f>Q203*H203</f>
        <v>4.0800000000000001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176</v>
      </c>
      <c r="AT203" s="228" t="s">
        <v>242</v>
      </c>
      <c r="AU203" s="228" t="s">
        <v>83</v>
      </c>
      <c r="AY203" s="16" t="s">
        <v>137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81</v>
      </c>
      <c r="BK203" s="229">
        <f>ROUND(I203*H203,2)</f>
        <v>0</v>
      </c>
      <c r="BL203" s="16" t="s">
        <v>145</v>
      </c>
      <c r="BM203" s="228" t="s">
        <v>604</v>
      </c>
    </row>
    <row r="204" s="2" customFormat="1" ht="49.05" customHeight="1">
      <c r="A204" s="37"/>
      <c r="B204" s="38"/>
      <c r="C204" s="217" t="s">
        <v>384</v>
      </c>
      <c r="D204" s="217" t="s">
        <v>140</v>
      </c>
      <c r="E204" s="218" t="s">
        <v>361</v>
      </c>
      <c r="F204" s="219" t="s">
        <v>362</v>
      </c>
      <c r="G204" s="220" t="s">
        <v>207</v>
      </c>
      <c r="H204" s="221">
        <v>44</v>
      </c>
      <c r="I204" s="222"/>
      <c r="J204" s="223">
        <f>ROUND(I204*H204,2)</f>
        <v>0</v>
      </c>
      <c r="K204" s="219" t="s">
        <v>144</v>
      </c>
      <c r="L204" s="43"/>
      <c r="M204" s="224" t="s">
        <v>1</v>
      </c>
      <c r="N204" s="225" t="s">
        <v>38</v>
      </c>
      <c r="O204" s="90"/>
      <c r="P204" s="226">
        <f>O204*H204</f>
        <v>0</v>
      </c>
      <c r="Q204" s="226">
        <v>0.15256</v>
      </c>
      <c r="R204" s="226">
        <f>Q204*H204</f>
        <v>6.7126400000000004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145</v>
      </c>
      <c r="AT204" s="228" t="s">
        <v>140</v>
      </c>
      <c r="AU204" s="228" t="s">
        <v>83</v>
      </c>
      <c r="AY204" s="16" t="s">
        <v>137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81</v>
      </c>
      <c r="BK204" s="229">
        <f>ROUND(I204*H204,2)</f>
        <v>0</v>
      </c>
      <c r="BL204" s="16" t="s">
        <v>145</v>
      </c>
      <c r="BM204" s="228" t="s">
        <v>663</v>
      </c>
    </row>
    <row r="205" s="2" customFormat="1" ht="16.5" customHeight="1">
      <c r="A205" s="37"/>
      <c r="B205" s="38"/>
      <c r="C205" s="256" t="s">
        <v>390</v>
      </c>
      <c r="D205" s="256" t="s">
        <v>242</v>
      </c>
      <c r="E205" s="257" t="s">
        <v>365</v>
      </c>
      <c r="F205" s="258" t="s">
        <v>366</v>
      </c>
      <c r="G205" s="259" t="s">
        <v>207</v>
      </c>
      <c r="H205" s="260">
        <v>44</v>
      </c>
      <c r="I205" s="261"/>
      <c r="J205" s="262">
        <f>ROUND(I205*H205,2)</f>
        <v>0</v>
      </c>
      <c r="K205" s="258" t="s">
        <v>1</v>
      </c>
      <c r="L205" s="263"/>
      <c r="M205" s="264" t="s">
        <v>1</v>
      </c>
      <c r="N205" s="265" t="s">
        <v>38</v>
      </c>
      <c r="O205" s="90"/>
      <c r="P205" s="226">
        <f>O205*H205</f>
        <v>0</v>
      </c>
      <c r="Q205" s="226">
        <v>0.20000000000000001</v>
      </c>
      <c r="R205" s="226">
        <f>Q205*H205</f>
        <v>8.8000000000000007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176</v>
      </c>
      <c r="AT205" s="228" t="s">
        <v>242</v>
      </c>
      <c r="AU205" s="228" t="s">
        <v>83</v>
      </c>
      <c r="AY205" s="16" t="s">
        <v>137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81</v>
      </c>
      <c r="BK205" s="229">
        <f>ROUND(I205*H205,2)</f>
        <v>0</v>
      </c>
      <c r="BL205" s="16" t="s">
        <v>145</v>
      </c>
      <c r="BM205" s="228" t="s">
        <v>664</v>
      </c>
    </row>
    <row r="206" s="2" customFormat="1" ht="55.5" customHeight="1">
      <c r="A206" s="37"/>
      <c r="B206" s="38"/>
      <c r="C206" s="217" t="s">
        <v>448</v>
      </c>
      <c r="D206" s="217" t="s">
        <v>140</v>
      </c>
      <c r="E206" s="218" t="s">
        <v>449</v>
      </c>
      <c r="F206" s="219" t="s">
        <v>450</v>
      </c>
      <c r="G206" s="220" t="s">
        <v>207</v>
      </c>
      <c r="H206" s="221">
        <v>13</v>
      </c>
      <c r="I206" s="222"/>
      <c r="J206" s="223">
        <f>ROUND(I206*H206,2)</f>
        <v>0</v>
      </c>
      <c r="K206" s="219" t="s">
        <v>144</v>
      </c>
      <c r="L206" s="43"/>
      <c r="M206" s="224" t="s">
        <v>1</v>
      </c>
      <c r="N206" s="225" t="s">
        <v>38</v>
      </c>
      <c r="O206" s="90"/>
      <c r="P206" s="226">
        <f>O206*H206</f>
        <v>0</v>
      </c>
      <c r="Q206" s="226">
        <v>9.0000000000000006E-05</v>
      </c>
      <c r="R206" s="226">
        <f>Q206*H206</f>
        <v>0.00117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145</v>
      </c>
      <c r="AT206" s="228" t="s">
        <v>140</v>
      </c>
      <c r="AU206" s="228" t="s">
        <v>83</v>
      </c>
      <c r="AY206" s="16" t="s">
        <v>137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81</v>
      </c>
      <c r="BK206" s="229">
        <f>ROUND(I206*H206,2)</f>
        <v>0</v>
      </c>
      <c r="BL206" s="16" t="s">
        <v>145</v>
      </c>
      <c r="BM206" s="228" t="s">
        <v>451</v>
      </c>
    </row>
    <row r="207" s="2" customFormat="1" ht="37.8" customHeight="1">
      <c r="A207" s="37"/>
      <c r="B207" s="38"/>
      <c r="C207" s="217" t="s">
        <v>452</v>
      </c>
      <c r="D207" s="217" t="s">
        <v>140</v>
      </c>
      <c r="E207" s="218" t="s">
        <v>453</v>
      </c>
      <c r="F207" s="219" t="s">
        <v>454</v>
      </c>
      <c r="G207" s="220" t="s">
        <v>207</v>
      </c>
      <c r="H207" s="221">
        <v>13</v>
      </c>
      <c r="I207" s="222"/>
      <c r="J207" s="223">
        <f>ROUND(I207*H207,2)</f>
        <v>0</v>
      </c>
      <c r="K207" s="219" t="s">
        <v>144</v>
      </c>
      <c r="L207" s="43"/>
      <c r="M207" s="224" t="s">
        <v>1</v>
      </c>
      <c r="N207" s="225" t="s">
        <v>38</v>
      </c>
      <c r="O207" s="90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145</v>
      </c>
      <c r="AT207" s="228" t="s">
        <v>140</v>
      </c>
      <c r="AU207" s="228" t="s">
        <v>83</v>
      </c>
      <c r="AY207" s="16" t="s">
        <v>137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81</v>
      </c>
      <c r="BK207" s="229">
        <f>ROUND(I207*H207,2)</f>
        <v>0</v>
      </c>
      <c r="BL207" s="16" t="s">
        <v>145</v>
      </c>
      <c r="BM207" s="228" t="s">
        <v>455</v>
      </c>
    </row>
    <row r="208" s="2" customFormat="1" ht="24.15" customHeight="1">
      <c r="A208" s="37"/>
      <c r="B208" s="38"/>
      <c r="C208" s="217" t="s">
        <v>456</v>
      </c>
      <c r="D208" s="217" t="s">
        <v>140</v>
      </c>
      <c r="E208" s="218" t="s">
        <v>457</v>
      </c>
      <c r="F208" s="219" t="s">
        <v>458</v>
      </c>
      <c r="G208" s="220" t="s">
        <v>207</v>
      </c>
      <c r="H208" s="221">
        <v>13</v>
      </c>
      <c r="I208" s="222"/>
      <c r="J208" s="223">
        <f>ROUND(I208*H208,2)</f>
        <v>0</v>
      </c>
      <c r="K208" s="219" t="s">
        <v>144</v>
      </c>
      <c r="L208" s="43"/>
      <c r="M208" s="224" t="s">
        <v>1</v>
      </c>
      <c r="N208" s="225" t="s">
        <v>38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145</v>
      </c>
      <c r="AT208" s="228" t="s">
        <v>140</v>
      </c>
      <c r="AU208" s="228" t="s">
        <v>83</v>
      </c>
      <c r="AY208" s="16" t="s">
        <v>137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81</v>
      </c>
      <c r="BK208" s="229">
        <f>ROUND(I208*H208,2)</f>
        <v>0</v>
      </c>
      <c r="BL208" s="16" t="s">
        <v>145</v>
      </c>
      <c r="BM208" s="228" t="s">
        <v>459</v>
      </c>
    </row>
    <row r="209" s="12" customFormat="1" ht="22.8" customHeight="1">
      <c r="A209" s="12"/>
      <c r="B209" s="201"/>
      <c r="C209" s="202"/>
      <c r="D209" s="203" t="s">
        <v>72</v>
      </c>
      <c r="E209" s="215" t="s">
        <v>368</v>
      </c>
      <c r="F209" s="215" t="s">
        <v>369</v>
      </c>
      <c r="G209" s="202"/>
      <c r="H209" s="202"/>
      <c r="I209" s="205"/>
      <c r="J209" s="216">
        <f>BK209</f>
        <v>0</v>
      </c>
      <c r="K209" s="202"/>
      <c r="L209" s="207"/>
      <c r="M209" s="208"/>
      <c r="N209" s="209"/>
      <c r="O209" s="209"/>
      <c r="P209" s="210">
        <f>SUM(P210:P217)</f>
        <v>0</v>
      </c>
      <c r="Q209" s="209"/>
      <c r="R209" s="210">
        <f>SUM(R210:R217)</f>
        <v>0</v>
      </c>
      <c r="S209" s="209"/>
      <c r="T209" s="211">
        <f>SUM(T210:T217)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2" t="s">
        <v>81</v>
      </c>
      <c r="AT209" s="213" t="s">
        <v>72</v>
      </c>
      <c r="AU209" s="213" t="s">
        <v>81</v>
      </c>
      <c r="AY209" s="212" t="s">
        <v>137</v>
      </c>
      <c r="BK209" s="214">
        <f>SUM(BK210:BK217)</f>
        <v>0</v>
      </c>
    </row>
    <row r="210" s="2" customFormat="1" ht="37.8" customHeight="1">
      <c r="A210" s="37"/>
      <c r="B210" s="38"/>
      <c r="C210" s="217" t="s">
        <v>460</v>
      </c>
      <c r="D210" s="217" t="s">
        <v>140</v>
      </c>
      <c r="E210" s="218" t="s">
        <v>371</v>
      </c>
      <c r="F210" s="219" t="s">
        <v>372</v>
      </c>
      <c r="G210" s="220" t="s">
        <v>245</v>
      </c>
      <c r="H210" s="221">
        <v>629.13</v>
      </c>
      <c r="I210" s="222"/>
      <c r="J210" s="223">
        <f>ROUND(I210*H210,2)</f>
        <v>0</v>
      </c>
      <c r="K210" s="219" t="s">
        <v>1</v>
      </c>
      <c r="L210" s="43"/>
      <c r="M210" s="224" t="s">
        <v>1</v>
      </c>
      <c r="N210" s="225" t="s">
        <v>38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145</v>
      </c>
      <c r="AT210" s="228" t="s">
        <v>140</v>
      </c>
      <c r="AU210" s="228" t="s">
        <v>83</v>
      </c>
      <c r="AY210" s="16" t="s">
        <v>137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81</v>
      </c>
      <c r="BK210" s="229">
        <f>ROUND(I210*H210,2)</f>
        <v>0</v>
      </c>
      <c r="BL210" s="16" t="s">
        <v>145</v>
      </c>
      <c r="BM210" s="228" t="s">
        <v>373</v>
      </c>
    </row>
    <row r="211" s="13" customFormat="1">
      <c r="A211" s="13"/>
      <c r="B211" s="230"/>
      <c r="C211" s="231"/>
      <c r="D211" s="232" t="s">
        <v>147</v>
      </c>
      <c r="E211" s="233" t="s">
        <v>1</v>
      </c>
      <c r="F211" s="234" t="s">
        <v>665</v>
      </c>
      <c r="G211" s="231"/>
      <c r="H211" s="235">
        <v>215.97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147</v>
      </c>
      <c r="AU211" s="241" t="s">
        <v>83</v>
      </c>
      <c r="AV211" s="13" t="s">
        <v>83</v>
      </c>
      <c r="AW211" s="13" t="s">
        <v>30</v>
      </c>
      <c r="AX211" s="13" t="s">
        <v>73</v>
      </c>
      <c r="AY211" s="241" t="s">
        <v>137</v>
      </c>
    </row>
    <row r="212" s="13" customFormat="1">
      <c r="A212" s="13"/>
      <c r="B212" s="230"/>
      <c r="C212" s="231"/>
      <c r="D212" s="232" t="s">
        <v>147</v>
      </c>
      <c r="E212" s="233" t="s">
        <v>1</v>
      </c>
      <c r="F212" s="234" t="s">
        <v>666</v>
      </c>
      <c r="G212" s="231"/>
      <c r="H212" s="235">
        <v>413.16000000000002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147</v>
      </c>
      <c r="AU212" s="241" t="s">
        <v>83</v>
      </c>
      <c r="AV212" s="13" t="s">
        <v>83</v>
      </c>
      <c r="AW212" s="13" t="s">
        <v>30</v>
      </c>
      <c r="AX212" s="13" t="s">
        <v>73</v>
      </c>
      <c r="AY212" s="241" t="s">
        <v>137</v>
      </c>
    </row>
    <row r="213" s="14" customFormat="1">
      <c r="A213" s="14"/>
      <c r="B213" s="242"/>
      <c r="C213" s="243"/>
      <c r="D213" s="232" t="s">
        <v>147</v>
      </c>
      <c r="E213" s="244" t="s">
        <v>1</v>
      </c>
      <c r="F213" s="245" t="s">
        <v>149</v>
      </c>
      <c r="G213" s="243"/>
      <c r="H213" s="246">
        <v>629.13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147</v>
      </c>
      <c r="AU213" s="252" t="s">
        <v>83</v>
      </c>
      <c r="AV213" s="14" t="s">
        <v>145</v>
      </c>
      <c r="AW213" s="14" t="s">
        <v>30</v>
      </c>
      <c r="AX213" s="14" t="s">
        <v>81</v>
      </c>
      <c r="AY213" s="252" t="s">
        <v>137</v>
      </c>
    </row>
    <row r="214" s="2" customFormat="1" ht="37.8" customHeight="1">
      <c r="A214" s="37"/>
      <c r="B214" s="38"/>
      <c r="C214" s="217" t="s">
        <v>463</v>
      </c>
      <c r="D214" s="217" t="s">
        <v>140</v>
      </c>
      <c r="E214" s="218" t="s">
        <v>377</v>
      </c>
      <c r="F214" s="219" t="s">
        <v>378</v>
      </c>
      <c r="G214" s="220" t="s">
        <v>245</v>
      </c>
      <c r="H214" s="221">
        <v>14.35</v>
      </c>
      <c r="I214" s="222"/>
      <c r="J214" s="223">
        <f>ROUND(I214*H214,2)</f>
        <v>0</v>
      </c>
      <c r="K214" s="219" t="s">
        <v>1</v>
      </c>
      <c r="L214" s="43"/>
      <c r="M214" s="224" t="s">
        <v>1</v>
      </c>
      <c r="N214" s="225" t="s">
        <v>38</v>
      </c>
      <c r="O214" s="90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145</v>
      </c>
      <c r="AT214" s="228" t="s">
        <v>140</v>
      </c>
      <c r="AU214" s="228" t="s">
        <v>83</v>
      </c>
      <c r="AY214" s="16" t="s">
        <v>137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81</v>
      </c>
      <c r="BK214" s="229">
        <f>ROUND(I214*H214,2)</f>
        <v>0</v>
      </c>
      <c r="BL214" s="16" t="s">
        <v>145</v>
      </c>
      <c r="BM214" s="228" t="s">
        <v>379</v>
      </c>
    </row>
    <row r="215" s="13" customFormat="1">
      <c r="A215" s="13"/>
      <c r="B215" s="230"/>
      <c r="C215" s="231"/>
      <c r="D215" s="232" t="s">
        <v>147</v>
      </c>
      <c r="E215" s="233" t="s">
        <v>1</v>
      </c>
      <c r="F215" s="234" t="s">
        <v>667</v>
      </c>
      <c r="G215" s="231"/>
      <c r="H215" s="235">
        <v>14.35</v>
      </c>
      <c r="I215" s="236"/>
      <c r="J215" s="231"/>
      <c r="K215" s="231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147</v>
      </c>
      <c r="AU215" s="241" t="s">
        <v>83</v>
      </c>
      <c r="AV215" s="13" t="s">
        <v>83</v>
      </c>
      <c r="AW215" s="13" t="s">
        <v>30</v>
      </c>
      <c r="AX215" s="13" t="s">
        <v>81</v>
      </c>
      <c r="AY215" s="241" t="s">
        <v>137</v>
      </c>
    </row>
    <row r="216" s="2" customFormat="1" ht="44.25" customHeight="1">
      <c r="A216" s="37"/>
      <c r="B216" s="38"/>
      <c r="C216" s="217" t="s">
        <v>465</v>
      </c>
      <c r="D216" s="217" t="s">
        <v>140</v>
      </c>
      <c r="E216" s="218" t="s">
        <v>382</v>
      </c>
      <c r="F216" s="219" t="s">
        <v>254</v>
      </c>
      <c r="G216" s="220" t="s">
        <v>245</v>
      </c>
      <c r="H216" s="221">
        <v>413.16000000000002</v>
      </c>
      <c r="I216" s="222"/>
      <c r="J216" s="223">
        <f>ROUND(I216*H216,2)</f>
        <v>0</v>
      </c>
      <c r="K216" s="219" t="s">
        <v>144</v>
      </c>
      <c r="L216" s="43"/>
      <c r="M216" s="224" t="s">
        <v>1</v>
      </c>
      <c r="N216" s="225" t="s">
        <v>38</v>
      </c>
      <c r="O216" s="90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145</v>
      </c>
      <c r="AT216" s="228" t="s">
        <v>140</v>
      </c>
      <c r="AU216" s="228" t="s">
        <v>83</v>
      </c>
      <c r="AY216" s="16" t="s">
        <v>137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81</v>
      </c>
      <c r="BK216" s="229">
        <f>ROUND(I216*H216,2)</f>
        <v>0</v>
      </c>
      <c r="BL216" s="16" t="s">
        <v>145</v>
      </c>
      <c r="BM216" s="228" t="s">
        <v>383</v>
      </c>
    </row>
    <row r="217" s="2" customFormat="1" ht="44.25" customHeight="1">
      <c r="A217" s="37"/>
      <c r="B217" s="38"/>
      <c r="C217" s="217" t="s">
        <v>466</v>
      </c>
      <c r="D217" s="217" t="s">
        <v>140</v>
      </c>
      <c r="E217" s="218" t="s">
        <v>385</v>
      </c>
      <c r="F217" s="219" t="s">
        <v>386</v>
      </c>
      <c r="G217" s="220" t="s">
        <v>245</v>
      </c>
      <c r="H217" s="221">
        <v>14.35</v>
      </c>
      <c r="I217" s="222"/>
      <c r="J217" s="223">
        <f>ROUND(I217*H217,2)</f>
        <v>0</v>
      </c>
      <c r="K217" s="219" t="s">
        <v>144</v>
      </c>
      <c r="L217" s="43"/>
      <c r="M217" s="224" t="s">
        <v>1</v>
      </c>
      <c r="N217" s="225" t="s">
        <v>38</v>
      </c>
      <c r="O217" s="90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145</v>
      </c>
      <c r="AT217" s="228" t="s">
        <v>140</v>
      </c>
      <c r="AU217" s="228" t="s">
        <v>83</v>
      </c>
      <c r="AY217" s="16" t="s">
        <v>137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81</v>
      </c>
      <c r="BK217" s="229">
        <f>ROUND(I217*H217,2)</f>
        <v>0</v>
      </c>
      <c r="BL217" s="16" t="s">
        <v>145</v>
      </c>
      <c r="BM217" s="228" t="s">
        <v>387</v>
      </c>
    </row>
    <row r="218" s="12" customFormat="1" ht="22.8" customHeight="1">
      <c r="A218" s="12"/>
      <c r="B218" s="201"/>
      <c r="C218" s="202"/>
      <c r="D218" s="203" t="s">
        <v>72</v>
      </c>
      <c r="E218" s="215" t="s">
        <v>388</v>
      </c>
      <c r="F218" s="215" t="s">
        <v>389</v>
      </c>
      <c r="G218" s="202"/>
      <c r="H218" s="202"/>
      <c r="I218" s="205"/>
      <c r="J218" s="216">
        <f>BK218</f>
        <v>0</v>
      </c>
      <c r="K218" s="202"/>
      <c r="L218" s="207"/>
      <c r="M218" s="208"/>
      <c r="N218" s="209"/>
      <c r="O218" s="209"/>
      <c r="P218" s="210">
        <f>P219</f>
        <v>0</v>
      </c>
      <c r="Q218" s="209"/>
      <c r="R218" s="210">
        <f>R219</f>
        <v>0</v>
      </c>
      <c r="S218" s="209"/>
      <c r="T218" s="211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2" t="s">
        <v>81</v>
      </c>
      <c r="AT218" s="213" t="s">
        <v>72</v>
      </c>
      <c r="AU218" s="213" t="s">
        <v>81</v>
      </c>
      <c r="AY218" s="212" t="s">
        <v>137</v>
      </c>
      <c r="BK218" s="214">
        <f>BK219</f>
        <v>0</v>
      </c>
    </row>
    <row r="219" s="2" customFormat="1" ht="44.25" customHeight="1">
      <c r="A219" s="37"/>
      <c r="B219" s="38"/>
      <c r="C219" s="217" t="s">
        <v>467</v>
      </c>
      <c r="D219" s="217" t="s">
        <v>140</v>
      </c>
      <c r="E219" s="218" t="s">
        <v>391</v>
      </c>
      <c r="F219" s="219" t="s">
        <v>392</v>
      </c>
      <c r="G219" s="220" t="s">
        <v>245</v>
      </c>
      <c r="H219" s="221">
        <v>3022.5430000000001</v>
      </c>
      <c r="I219" s="222"/>
      <c r="J219" s="223">
        <f>ROUND(I219*H219,2)</f>
        <v>0</v>
      </c>
      <c r="K219" s="219" t="s">
        <v>144</v>
      </c>
      <c r="L219" s="43"/>
      <c r="M219" s="266" t="s">
        <v>1</v>
      </c>
      <c r="N219" s="267" t="s">
        <v>38</v>
      </c>
      <c r="O219" s="268"/>
      <c r="P219" s="269">
        <f>O219*H219</f>
        <v>0</v>
      </c>
      <c r="Q219" s="269">
        <v>0</v>
      </c>
      <c r="R219" s="269">
        <f>Q219*H219</f>
        <v>0</v>
      </c>
      <c r="S219" s="269">
        <v>0</v>
      </c>
      <c r="T219" s="270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145</v>
      </c>
      <c r="AT219" s="228" t="s">
        <v>140</v>
      </c>
      <c r="AU219" s="228" t="s">
        <v>83</v>
      </c>
      <c r="AY219" s="16" t="s">
        <v>137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81</v>
      </c>
      <c r="BK219" s="229">
        <f>ROUND(I219*H219,2)</f>
        <v>0</v>
      </c>
      <c r="BL219" s="16" t="s">
        <v>145</v>
      </c>
      <c r="BM219" s="228" t="s">
        <v>393</v>
      </c>
    </row>
    <row r="220" s="2" customFormat="1" ht="6.96" customHeight="1">
      <c r="A220" s="37"/>
      <c r="B220" s="65"/>
      <c r="C220" s="66"/>
      <c r="D220" s="66"/>
      <c r="E220" s="66"/>
      <c r="F220" s="66"/>
      <c r="G220" s="66"/>
      <c r="H220" s="66"/>
      <c r="I220" s="66"/>
      <c r="J220" s="66"/>
      <c r="K220" s="66"/>
      <c r="L220" s="43"/>
      <c r="M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</row>
  </sheetData>
  <sheetProtection sheet="1" autoFilter="0" formatColumns="0" formatRows="0" objects="1" scenarios="1" spinCount="100000" saltValue="lrnkomV3mXW6L/R8p+XO2O5YQJnrtMUqzXXNXF1wzkXNJGn8uzO5nJWZZ/RoJoKQJJ2B6zlzP3ZWGuYVygp7/g==" hashValue="7+fWtI2wB3SEvlk5/0tr+ez8ZemdN2GkKJwUriXtQYHXL31VrtX/v0/uXZis+EZY9HbKB2QAugSrk9HlR6ZRkg==" algorithmName="SHA-512" password="CC35"/>
  <autoFilter ref="C123:K21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110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Horní Bříza, stavební úpravy křižovatky silnic III/1804 a III/1806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668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9. 11. 2025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ROUND((SUM(BE122:BE202)),  2)</f>
        <v>0</v>
      </c>
      <c r="G33" s="37"/>
      <c r="H33" s="37"/>
      <c r="I33" s="154">
        <v>0.20999999999999999</v>
      </c>
      <c r="J33" s="153">
        <f>ROUND(((SUM(BE122:BE202))*I33),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ROUND((SUM(BF122:BF202)),  2)</f>
        <v>0</v>
      </c>
      <c r="G34" s="37"/>
      <c r="H34" s="37"/>
      <c r="I34" s="154">
        <v>0.12</v>
      </c>
      <c r="J34" s="153">
        <f>ROUND(((SUM(BF122:BF202))*I34),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ROUND((SUM(BG122:BG202)),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ROUND((SUM(BH122:BH202)),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ROUND((SUM(BI122:BI202)),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Horní Bříza, stavební úpravy křižovatky silnic III/1804 a III/1806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SO140.2 - Komunikace město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9. 11. 2025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114</v>
      </c>
      <c r="D94" s="175"/>
      <c r="E94" s="175"/>
      <c r="F94" s="175"/>
      <c r="G94" s="175"/>
      <c r="H94" s="175"/>
      <c r="I94" s="175"/>
      <c r="J94" s="176" t="s">
        <v>115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116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117</v>
      </c>
    </row>
    <row r="97" s="9" customFormat="1" ht="24.96" customHeight="1">
      <c r="A97" s="9"/>
      <c r="B97" s="178"/>
      <c r="C97" s="179"/>
      <c r="D97" s="180" t="s">
        <v>181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182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185</v>
      </c>
      <c r="E99" s="187"/>
      <c r="F99" s="187"/>
      <c r="G99" s="187"/>
      <c r="H99" s="187"/>
      <c r="I99" s="187"/>
      <c r="J99" s="188">
        <f>J162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186</v>
      </c>
      <c r="E100" s="187"/>
      <c r="F100" s="187"/>
      <c r="G100" s="187"/>
      <c r="H100" s="187"/>
      <c r="I100" s="187"/>
      <c r="J100" s="188">
        <f>J182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187</v>
      </c>
      <c r="E101" s="187"/>
      <c r="F101" s="187"/>
      <c r="G101" s="187"/>
      <c r="H101" s="187"/>
      <c r="I101" s="187"/>
      <c r="J101" s="188">
        <f>J192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188</v>
      </c>
      <c r="E102" s="187"/>
      <c r="F102" s="187"/>
      <c r="G102" s="187"/>
      <c r="H102" s="187"/>
      <c r="I102" s="187"/>
      <c r="J102" s="188">
        <f>J201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122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Horní Bříza, stavební úpravy křižovatky silnic III/1804 a III/1806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111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SO140.2 - Komunikace město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9. 11. 2025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123</v>
      </c>
      <c r="D121" s="193" t="s">
        <v>58</v>
      </c>
      <c r="E121" s="193" t="s">
        <v>54</v>
      </c>
      <c r="F121" s="193" t="s">
        <v>55</v>
      </c>
      <c r="G121" s="193" t="s">
        <v>124</v>
      </c>
      <c r="H121" s="193" t="s">
        <v>125</v>
      </c>
      <c r="I121" s="193" t="s">
        <v>126</v>
      </c>
      <c r="J121" s="193" t="s">
        <v>115</v>
      </c>
      <c r="K121" s="194" t="s">
        <v>127</v>
      </c>
      <c r="L121" s="195"/>
      <c r="M121" s="99" t="s">
        <v>1</v>
      </c>
      <c r="N121" s="100" t="s">
        <v>37</v>
      </c>
      <c r="O121" s="100" t="s">
        <v>128</v>
      </c>
      <c r="P121" s="100" t="s">
        <v>129</v>
      </c>
      <c r="Q121" s="100" t="s">
        <v>130</v>
      </c>
      <c r="R121" s="100" t="s">
        <v>131</v>
      </c>
      <c r="S121" s="100" t="s">
        <v>132</v>
      </c>
      <c r="T121" s="101" t="s">
        <v>133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134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</f>
        <v>0</v>
      </c>
      <c r="Q122" s="103"/>
      <c r="R122" s="198">
        <f>R123</f>
        <v>403.09288500000002</v>
      </c>
      <c r="S122" s="103"/>
      <c r="T122" s="199">
        <f>T123</f>
        <v>299.90000000000003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72</v>
      </c>
      <c r="AU122" s="16" t="s">
        <v>117</v>
      </c>
      <c r="BK122" s="200">
        <f>BK123</f>
        <v>0</v>
      </c>
    </row>
    <row r="123" s="12" customFormat="1" ht="25.92" customHeight="1">
      <c r="A123" s="12"/>
      <c r="B123" s="201"/>
      <c r="C123" s="202"/>
      <c r="D123" s="203" t="s">
        <v>72</v>
      </c>
      <c r="E123" s="204" t="s">
        <v>189</v>
      </c>
      <c r="F123" s="204" t="s">
        <v>190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P124+P162+P182+P192+P201</f>
        <v>0</v>
      </c>
      <c r="Q123" s="209"/>
      <c r="R123" s="210">
        <f>R124+R162+R182+R192+R201</f>
        <v>403.09288500000002</v>
      </c>
      <c r="S123" s="209"/>
      <c r="T123" s="211">
        <f>T124+T162+T182+T192+T201</f>
        <v>299.90000000000003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81</v>
      </c>
      <c r="AT123" s="213" t="s">
        <v>72</v>
      </c>
      <c r="AU123" s="213" t="s">
        <v>73</v>
      </c>
      <c r="AY123" s="212" t="s">
        <v>137</v>
      </c>
      <c r="BK123" s="214">
        <f>BK124+BK162+BK182+BK192+BK201</f>
        <v>0</v>
      </c>
    </row>
    <row r="124" s="12" customFormat="1" ht="22.8" customHeight="1">
      <c r="A124" s="12"/>
      <c r="B124" s="201"/>
      <c r="C124" s="202"/>
      <c r="D124" s="203" t="s">
        <v>72</v>
      </c>
      <c r="E124" s="215" t="s">
        <v>81</v>
      </c>
      <c r="F124" s="215" t="s">
        <v>191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SUM(P125:P161)</f>
        <v>0</v>
      </c>
      <c r="Q124" s="209"/>
      <c r="R124" s="210">
        <f>SUM(R125:R161)</f>
        <v>0.013044999999999999</v>
      </c>
      <c r="S124" s="209"/>
      <c r="T124" s="211">
        <f>SUM(T125:T161)</f>
        <v>299.90000000000003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81</v>
      </c>
      <c r="AT124" s="213" t="s">
        <v>72</v>
      </c>
      <c r="AU124" s="213" t="s">
        <v>81</v>
      </c>
      <c r="AY124" s="212" t="s">
        <v>137</v>
      </c>
      <c r="BK124" s="214">
        <f>SUM(BK125:BK161)</f>
        <v>0</v>
      </c>
    </row>
    <row r="125" s="2" customFormat="1" ht="66.75" customHeight="1">
      <c r="A125" s="37"/>
      <c r="B125" s="38"/>
      <c r="C125" s="217" t="s">
        <v>81</v>
      </c>
      <c r="D125" s="217" t="s">
        <v>140</v>
      </c>
      <c r="E125" s="218" t="s">
        <v>469</v>
      </c>
      <c r="F125" s="219" t="s">
        <v>470</v>
      </c>
      <c r="G125" s="220" t="s">
        <v>194</v>
      </c>
      <c r="H125" s="221">
        <v>192</v>
      </c>
      <c r="I125" s="222"/>
      <c r="J125" s="223">
        <f>ROUND(I125*H125,2)</f>
        <v>0</v>
      </c>
      <c r="K125" s="219" t="s">
        <v>144</v>
      </c>
      <c r="L125" s="43"/>
      <c r="M125" s="224" t="s">
        <v>1</v>
      </c>
      <c r="N125" s="225" t="s">
        <v>38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0.26000000000000001</v>
      </c>
      <c r="T125" s="227">
        <f>S125*H125</f>
        <v>49.920000000000002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145</v>
      </c>
      <c r="AT125" s="228" t="s">
        <v>140</v>
      </c>
      <c r="AU125" s="228" t="s">
        <v>83</v>
      </c>
      <c r="AY125" s="16" t="s">
        <v>137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81</v>
      </c>
      <c r="BK125" s="229">
        <f>ROUND(I125*H125,2)</f>
        <v>0</v>
      </c>
      <c r="BL125" s="16" t="s">
        <v>145</v>
      </c>
      <c r="BM125" s="228" t="s">
        <v>471</v>
      </c>
    </row>
    <row r="126" s="13" customFormat="1">
      <c r="A126" s="13"/>
      <c r="B126" s="230"/>
      <c r="C126" s="231"/>
      <c r="D126" s="232" t="s">
        <v>147</v>
      </c>
      <c r="E126" s="233" t="s">
        <v>1</v>
      </c>
      <c r="F126" s="234" t="s">
        <v>669</v>
      </c>
      <c r="G126" s="231"/>
      <c r="H126" s="235">
        <v>192</v>
      </c>
      <c r="I126" s="236"/>
      <c r="J126" s="231"/>
      <c r="K126" s="231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147</v>
      </c>
      <c r="AU126" s="241" t="s">
        <v>83</v>
      </c>
      <c r="AV126" s="13" t="s">
        <v>83</v>
      </c>
      <c r="AW126" s="13" t="s">
        <v>30</v>
      </c>
      <c r="AX126" s="13" t="s">
        <v>81</v>
      </c>
      <c r="AY126" s="241" t="s">
        <v>137</v>
      </c>
    </row>
    <row r="127" s="2" customFormat="1" ht="62.7" customHeight="1">
      <c r="A127" s="37"/>
      <c r="B127" s="38"/>
      <c r="C127" s="217" t="s">
        <v>83</v>
      </c>
      <c r="D127" s="217" t="s">
        <v>140</v>
      </c>
      <c r="E127" s="218" t="s">
        <v>472</v>
      </c>
      <c r="F127" s="219" t="s">
        <v>473</v>
      </c>
      <c r="G127" s="220" t="s">
        <v>194</v>
      </c>
      <c r="H127" s="221">
        <v>232</v>
      </c>
      <c r="I127" s="222"/>
      <c r="J127" s="223">
        <f>ROUND(I127*H127,2)</f>
        <v>0</v>
      </c>
      <c r="K127" s="219" t="s">
        <v>144</v>
      </c>
      <c r="L127" s="43"/>
      <c r="M127" s="224" t="s">
        <v>1</v>
      </c>
      <c r="N127" s="225" t="s">
        <v>38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0.17000000000000001</v>
      </c>
      <c r="T127" s="227">
        <f>S127*H127</f>
        <v>39.440000000000005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145</v>
      </c>
      <c r="AT127" s="228" t="s">
        <v>140</v>
      </c>
      <c r="AU127" s="228" t="s">
        <v>83</v>
      </c>
      <c r="AY127" s="16" t="s">
        <v>137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81</v>
      </c>
      <c r="BK127" s="229">
        <f>ROUND(I127*H127,2)</f>
        <v>0</v>
      </c>
      <c r="BL127" s="16" t="s">
        <v>145</v>
      </c>
      <c r="BM127" s="228" t="s">
        <v>474</v>
      </c>
    </row>
    <row r="128" s="13" customFormat="1">
      <c r="A128" s="13"/>
      <c r="B128" s="230"/>
      <c r="C128" s="231"/>
      <c r="D128" s="232" t="s">
        <v>147</v>
      </c>
      <c r="E128" s="233" t="s">
        <v>1</v>
      </c>
      <c r="F128" s="234" t="s">
        <v>670</v>
      </c>
      <c r="G128" s="231"/>
      <c r="H128" s="235">
        <v>232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147</v>
      </c>
      <c r="AU128" s="241" t="s">
        <v>83</v>
      </c>
      <c r="AV128" s="13" t="s">
        <v>83</v>
      </c>
      <c r="AW128" s="13" t="s">
        <v>30</v>
      </c>
      <c r="AX128" s="13" t="s">
        <v>81</v>
      </c>
      <c r="AY128" s="241" t="s">
        <v>137</v>
      </c>
    </row>
    <row r="129" s="2" customFormat="1" ht="66.75" customHeight="1">
      <c r="A129" s="37"/>
      <c r="B129" s="38"/>
      <c r="C129" s="217" t="s">
        <v>154</v>
      </c>
      <c r="D129" s="217" t="s">
        <v>140</v>
      </c>
      <c r="E129" s="218" t="s">
        <v>196</v>
      </c>
      <c r="F129" s="219" t="s">
        <v>197</v>
      </c>
      <c r="G129" s="220" t="s">
        <v>194</v>
      </c>
      <c r="H129" s="221">
        <v>274</v>
      </c>
      <c r="I129" s="222"/>
      <c r="J129" s="223">
        <f>ROUND(I129*H129,2)</f>
        <v>0</v>
      </c>
      <c r="K129" s="219" t="s">
        <v>144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0.44</v>
      </c>
      <c r="T129" s="227">
        <f>S129*H129</f>
        <v>120.56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145</v>
      </c>
      <c r="AT129" s="228" t="s">
        <v>140</v>
      </c>
      <c r="AU129" s="228" t="s">
        <v>83</v>
      </c>
      <c r="AY129" s="16" t="s">
        <v>137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145</v>
      </c>
      <c r="BM129" s="228" t="s">
        <v>476</v>
      </c>
    </row>
    <row r="130" s="2" customFormat="1" ht="44.25" customHeight="1">
      <c r="A130" s="37"/>
      <c r="B130" s="38"/>
      <c r="C130" s="217" t="s">
        <v>145</v>
      </c>
      <c r="D130" s="217" t="s">
        <v>140</v>
      </c>
      <c r="E130" s="218" t="s">
        <v>199</v>
      </c>
      <c r="F130" s="219" t="s">
        <v>200</v>
      </c>
      <c r="G130" s="220" t="s">
        <v>194</v>
      </c>
      <c r="H130" s="221">
        <v>40</v>
      </c>
      <c r="I130" s="222"/>
      <c r="J130" s="223">
        <f>ROUND(I130*H130,2)</f>
        <v>0</v>
      </c>
      <c r="K130" s="219" t="s">
        <v>144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1.0000000000000001E-05</v>
      </c>
      <c r="R130" s="226">
        <f>Q130*H130</f>
        <v>0.00040000000000000002</v>
      </c>
      <c r="S130" s="226">
        <v>0.11500000000000001</v>
      </c>
      <c r="T130" s="227">
        <f>S130*H130</f>
        <v>4.6000000000000005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145</v>
      </c>
      <c r="AT130" s="228" t="s">
        <v>140</v>
      </c>
      <c r="AU130" s="228" t="s">
        <v>83</v>
      </c>
      <c r="AY130" s="16" t="s">
        <v>137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145</v>
      </c>
      <c r="BM130" s="228" t="s">
        <v>477</v>
      </c>
    </row>
    <row r="131" s="2" customFormat="1" ht="44.25" customHeight="1">
      <c r="A131" s="37"/>
      <c r="B131" s="38"/>
      <c r="C131" s="217" t="s">
        <v>163</v>
      </c>
      <c r="D131" s="217" t="s">
        <v>140</v>
      </c>
      <c r="E131" s="218" t="s">
        <v>202</v>
      </c>
      <c r="F131" s="219" t="s">
        <v>203</v>
      </c>
      <c r="G131" s="220" t="s">
        <v>194</v>
      </c>
      <c r="H131" s="221">
        <v>274</v>
      </c>
      <c r="I131" s="222"/>
      <c r="J131" s="223">
        <f>ROUND(I131*H131,2)</f>
        <v>0</v>
      </c>
      <c r="K131" s="219" t="s">
        <v>144</v>
      </c>
      <c r="L131" s="43"/>
      <c r="M131" s="224" t="s">
        <v>1</v>
      </c>
      <c r="N131" s="225" t="s">
        <v>38</v>
      </c>
      <c r="O131" s="90"/>
      <c r="P131" s="226">
        <f>O131*H131</f>
        <v>0</v>
      </c>
      <c r="Q131" s="226">
        <v>3.0000000000000001E-05</v>
      </c>
      <c r="R131" s="226">
        <f>Q131*H131</f>
        <v>0.0082199999999999999</v>
      </c>
      <c r="S131" s="226">
        <v>0.23000000000000001</v>
      </c>
      <c r="T131" s="227">
        <f>S131*H131</f>
        <v>63.020000000000003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145</v>
      </c>
      <c r="AT131" s="228" t="s">
        <v>140</v>
      </c>
      <c r="AU131" s="228" t="s">
        <v>83</v>
      </c>
      <c r="AY131" s="16" t="s">
        <v>137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81</v>
      </c>
      <c r="BK131" s="229">
        <f>ROUND(I131*H131,2)</f>
        <v>0</v>
      </c>
      <c r="BL131" s="16" t="s">
        <v>145</v>
      </c>
      <c r="BM131" s="228" t="s">
        <v>478</v>
      </c>
    </row>
    <row r="132" s="2" customFormat="1" ht="49.05" customHeight="1">
      <c r="A132" s="37"/>
      <c r="B132" s="38"/>
      <c r="C132" s="217" t="s">
        <v>166</v>
      </c>
      <c r="D132" s="217" t="s">
        <v>140</v>
      </c>
      <c r="E132" s="218" t="s">
        <v>205</v>
      </c>
      <c r="F132" s="219" t="s">
        <v>206</v>
      </c>
      <c r="G132" s="220" t="s">
        <v>207</v>
      </c>
      <c r="H132" s="221">
        <v>96</v>
      </c>
      <c r="I132" s="222"/>
      <c r="J132" s="223">
        <f>ROUND(I132*H132,2)</f>
        <v>0</v>
      </c>
      <c r="K132" s="219" t="s">
        <v>144</v>
      </c>
      <c r="L132" s="43"/>
      <c r="M132" s="224" t="s">
        <v>1</v>
      </c>
      <c r="N132" s="225" t="s">
        <v>38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0.20499999999999999</v>
      </c>
      <c r="T132" s="227">
        <f>S132*H132</f>
        <v>19.68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145</v>
      </c>
      <c r="AT132" s="228" t="s">
        <v>140</v>
      </c>
      <c r="AU132" s="228" t="s">
        <v>83</v>
      </c>
      <c r="AY132" s="16" t="s">
        <v>137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81</v>
      </c>
      <c r="BK132" s="229">
        <f>ROUND(I132*H132,2)</f>
        <v>0</v>
      </c>
      <c r="BL132" s="16" t="s">
        <v>145</v>
      </c>
      <c r="BM132" s="228" t="s">
        <v>479</v>
      </c>
    </row>
    <row r="133" s="2" customFormat="1" ht="37.8" customHeight="1">
      <c r="A133" s="37"/>
      <c r="B133" s="38"/>
      <c r="C133" s="217" t="s">
        <v>170</v>
      </c>
      <c r="D133" s="217" t="s">
        <v>140</v>
      </c>
      <c r="E133" s="218" t="s">
        <v>480</v>
      </c>
      <c r="F133" s="219" t="s">
        <v>481</v>
      </c>
      <c r="G133" s="220" t="s">
        <v>207</v>
      </c>
      <c r="H133" s="221">
        <v>67</v>
      </c>
      <c r="I133" s="222"/>
      <c r="J133" s="223">
        <f>ROUND(I133*H133,2)</f>
        <v>0</v>
      </c>
      <c r="K133" s="219" t="s">
        <v>144</v>
      </c>
      <c r="L133" s="43"/>
      <c r="M133" s="224" t="s">
        <v>1</v>
      </c>
      <c r="N133" s="225" t="s">
        <v>38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0.040000000000000001</v>
      </c>
      <c r="T133" s="227">
        <f>S133*H133</f>
        <v>2.6800000000000002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145</v>
      </c>
      <c r="AT133" s="228" t="s">
        <v>140</v>
      </c>
      <c r="AU133" s="228" t="s">
        <v>83</v>
      </c>
      <c r="AY133" s="16" t="s">
        <v>137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81</v>
      </c>
      <c r="BK133" s="229">
        <f>ROUND(I133*H133,2)</f>
        <v>0</v>
      </c>
      <c r="BL133" s="16" t="s">
        <v>145</v>
      </c>
      <c r="BM133" s="228" t="s">
        <v>671</v>
      </c>
    </row>
    <row r="134" s="2" customFormat="1" ht="24.15" customHeight="1">
      <c r="A134" s="37"/>
      <c r="B134" s="38"/>
      <c r="C134" s="217" t="s">
        <v>176</v>
      </c>
      <c r="D134" s="217" t="s">
        <v>140</v>
      </c>
      <c r="E134" s="218" t="s">
        <v>209</v>
      </c>
      <c r="F134" s="219" t="s">
        <v>210</v>
      </c>
      <c r="G134" s="220" t="s">
        <v>194</v>
      </c>
      <c r="H134" s="221">
        <v>226.40000000000001</v>
      </c>
      <c r="I134" s="222"/>
      <c r="J134" s="223">
        <f>ROUND(I134*H134,2)</f>
        <v>0</v>
      </c>
      <c r="K134" s="219" t="s">
        <v>144</v>
      </c>
      <c r="L134" s="43"/>
      <c r="M134" s="224" t="s">
        <v>1</v>
      </c>
      <c r="N134" s="225" t="s">
        <v>38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145</v>
      </c>
      <c r="AT134" s="228" t="s">
        <v>140</v>
      </c>
      <c r="AU134" s="228" t="s">
        <v>83</v>
      </c>
      <c r="AY134" s="16" t="s">
        <v>137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81</v>
      </c>
      <c r="BK134" s="229">
        <f>ROUND(I134*H134,2)</f>
        <v>0</v>
      </c>
      <c r="BL134" s="16" t="s">
        <v>145</v>
      </c>
      <c r="BM134" s="228" t="s">
        <v>211</v>
      </c>
    </row>
    <row r="135" s="13" customFormat="1">
      <c r="A135" s="13"/>
      <c r="B135" s="230"/>
      <c r="C135" s="231"/>
      <c r="D135" s="232" t="s">
        <v>147</v>
      </c>
      <c r="E135" s="233" t="s">
        <v>1</v>
      </c>
      <c r="F135" s="234" t="s">
        <v>672</v>
      </c>
      <c r="G135" s="231"/>
      <c r="H135" s="235">
        <v>226.40000000000001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147</v>
      </c>
      <c r="AU135" s="241" t="s">
        <v>83</v>
      </c>
      <c r="AV135" s="13" t="s">
        <v>83</v>
      </c>
      <c r="AW135" s="13" t="s">
        <v>30</v>
      </c>
      <c r="AX135" s="13" t="s">
        <v>81</v>
      </c>
      <c r="AY135" s="241" t="s">
        <v>137</v>
      </c>
    </row>
    <row r="136" s="2" customFormat="1" ht="37.8" customHeight="1">
      <c r="A136" s="37"/>
      <c r="B136" s="38"/>
      <c r="C136" s="217" t="s">
        <v>226</v>
      </c>
      <c r="D136" s="217" t="s">
        <v>140</v>
      </c>
      <c r="E136" s="218" t="s">
        <v>484</v>
      </c>
      <c r="F136" s="219" t="s">
        <v>485</v>
      </c>
      <c r="G136" s="220" t="s">
        <v>215</v>
      </c>
      <c r="H136" s="221">
        <v>2.7759999999999998</v>
      </c>
      <c r="I136" s="222"/>
      <c r="J136" s="223">
        <f>ROUND(I136*H136,2)</f>
        <v>0</v>
      </c>
      <c r="K136" s="219" t="s">
        <v>144</v>
      </c>
      <c r="L136" s="43"/>
      <c r="M136" s="224" t="s">
        <v>1</v>
      </c>
      <c r="N136" s="225" t="s">
        <v>38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145</v>
      </c>
      <c r="AT136" s="228" t="s">
        <v>140</v>
      </c>
      <c r="AU136" s="228" t="s">
        <v>83</v>
      </c>
      <c r="AY136" s="16" t="s">
        <v>137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81</v>
      </c>
      <c r="BK136" s="229">
        <f>ROUND(I136*H136,2)</f>
        <v>0</v>
      </c>
      <c r="BL136" s="16" t="s">
        <v>145</v>
      </c>
      <c r="BM136" s="228" t="s">
        <v>486</v>
      </c>
    </row>
    <row r="137" s="13" customFormat="1">
      <c r="A137" s="13"/>
      <c r="B137" s="230"/>
      <c r="C137" s="231"/>
      <c r="D137" s="232" t="s">
        <v>147</v>
      </c>
      <c r="E137" s="233" t="s">
        <v>1</v>
      </c>
      <c r="F137" s="234" t="s">
        <v>673</v>
      </c>
      <c r="G137" s="231"/>
      <c r="H137" s="235">
        <v>68.159999999999997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147</v>
      </c>
      <c r="AU137" s="241" t="s">
        <v>83</v>
      </c>
      <c r="AV137" s="13" t="s">
        <v>83</v>
      </c>
      <c r="AW137" s="13" t="s">
        <v>30</v>
      </c>
      <c r="AX137" s="13" t="s">
        <v>73</v>
      </c>
      <c r="AY137" s="241" t="s">
        <v>137</v>
      </c>
    </row>
    <row r="138" s="13" customFormat="1">
      <c r="A138" s="13"/>
      <c r="B138" s="230"/>
      <c r="C138" s="231"/>
      <c r="D138" s="232" t="s">
        <v>147</v>
      </c>
      <c r="E138" s="233" t="s">
        <v>1</v>
      </c>
      <c r="F138" s="234" t="s">
        <v>674</v>
      </c>
      <c r="G138" s="231"/>
      <c r="H138" s="235">
        <v>68.120000000000005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147</v>
      </c>
      <c r="AU138" s="241" t="s">
        <v>83</v>
      </c>
      <c r="AV138" s="13" t="s">
        <v>83</v>
      </c>
      <c r="AW138" s="13" t="s">
        <v>30</v>
      </c>
      <c r="AX138" s="13" t="s">
        <v>73</v>
      </c>
      <c r="AY138" s="241" t="s">
        <v>137</v>
      </c>
    </row>
    <row r="139" s="13" customFormat="1">
      <c r="A139" s="13"/>
      <c r="B139" s="230"/>
      <c r="C139" s="231"/>
      <c r="D139" s="232" t="s">
        <v>147</v>
      </c>
      <c r="E139" s="233" t="s">
        <v>1</v>
      </c>
      <c r="F139" s="234" t="s">
        <v>675</v>
      </c>
      <c r="G139" s="231"/>
      <c r="H139" s="235">
        <v>4.0800000000000001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147</v>
      </c>
      <c r="AU139" s="241" t="s">
        <v>83</v>
      </c>
      <c r="AV139" s="13" t="s">
        <v>83</v>
      </c>
      <c r="AW139" s="13" t="s">
        <v>30</v>
      </c>
      <c r="AX139" s="13" t="s">
        <v>73</v>
      </c>
      <c r="AY139" s="241" t="s">
        <v>137</v>
      </c>
    </row>
    <row r="140" s="13" customFormat="1">
      <c r="A140" s="13"/>
      <c r="B140" s="230"/>
      <c r="C140" s="231"/>
      <c r="D140" s="232" t="s">
        <v>147</v>
      </c>
      <c r="E140" s="233" t="s">
        <v>1</v>
      </c>
      <c r="F140" s="234" t="s">
        <v>676</v>
      </c>
      <c r="G140" s="231"/>
      <c r="H140" s="235">
        <v>6.8159999999999998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147</v>
      </c>
      <c r="AU140" s="241" t="s">
        <v>83</v>
      </c>
      <c r="AV140" s="13" t="s">
        <v>83</v>
      </c>
      <c r="AW140" s="13" t="s">
        <v>30</v>
      </c>
      <c r="AX140" s="13" t="s">
        <v>73</v>
      </c>
      <c r="AY140" s="241" t="s">
        <v>137</v>
      </c>
    </row>
    <row r="141" s="13" customFormat="1">
      <c r="A141" s="13"/>
      <c r="B141" s="230"/>
      <c r="C141" s="231"/>
      <c r="D141" s="232" t="s">
        <v>147</v>
      </c>
      <c r="E141" s="233" t="s">
        <v>1</v>
      </c>
      <c r="F141" s="234" t="s">
        <v>677</v>
      </c>
      <c r="G141" s="231"/>
      <c r="H141" s="235">
        <v>-144.40000000000001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147</v>
      </c>
      <c r="AU141" s="241" t="s">
        <v>83</v>
      </c>
      <c r="AV141" s="13" t="s">
        <v>83</v>
      </c>
      <c r="AW141" s="13" t="s">
        <v>30</v>
      </c>
      <c r="AX141" s="13" t="s">
        <v>73</v>
      </c>
      <c r="AY141" s="241" t="s">
        <v>137</v>
      </c>
    </row>
    <row r="142" s="14" customFormat="1">
      <c r="A142" s="14"/>
      <c r="B142" s="242"/>
      <c r="C142" s="243"/>
      <c r="D142" s="232" t="s">
        <v>147</v>
      </c>
      <c r="E142" s="244" t="s">
        <v>1</v>
      </c>
      <c r="F142" s="245" t="s">
        <v>149</v>
      </c>
      <c r="G142" s="243"/>
      <c r="H142" s="246">
        <v>2.7760000000000105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147</v>
      </c>
      <c r="AU142" s="252" t="s">
        <v>83</v>
      </c>
      <c r="AV142" s="14" t="s">
        <v>145</v>
      </c>
      <c r="AW142" s="14" t="s">
        <v>30</v>
      </c>
      <c r="AX142" s="14" t="s">
        <v>81</v>
      </c>
      <c r="AY142" s="252" t="s">
        <v>137</v>
      </c>
    </row>
    <row r="143" s="2" customFormat="1" ht="62.7" customHeight="1">
      <c r="A143" s="37"/>
      <c r="B143" s="38"/>
      <c r="C143" s="217" t="s">
        <v>232</v>
      </c>
      <c r="D143" s="217" t="s">
        <v>140</v>
      </c>
      <c r="E143" s="218" t="s">
        <v>227</v>
      </c>
      <c r="F143" s="219" t="s">
        <v>228</v>
      </c>
      <c r="G143" s="220" t="s">
        <v>215</v>
      </c>
      <c r="H143" s="221">
        <v>7.7160000000000002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38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145</v>
      </c>
      <c r="AT143" s="228" t="s">
        <v>140</v>
      </c>
      <c r="AU143" s="228" t="s">
        <v>83</v>
      </c>
      <c r="AY143" s="16" t="s">
        <v>137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81</v>
      </c>
      <c r="BK143" s="229">
        <f>ROUND(I143*H143,2)</f>
        <v>0</v>
      </c>
      <c r="BL143" s="16" t="s">
        <v>145</v>
      </c>
      <c r="BM143" s="228" t="s">
        <v>494</v>
      </c>
    </row>
    <row r="144" s="13" customFormat="1">
      <c r="A144" s="13"/>
      <c r="B144" s="230"/>
      <c r="C144" s="231"/>
      <c r="D144" s="232" t="s">
        <v>147</v>
      </c>
      <c r="E144" s="233" t="s">
        <v>1</v>
      </c>
      <c r="F144" s="234" t="s">
        <v>678</v>
      </c>
      <c r="G144" s="231"/>
      <c r="H144" s="235">
        <v>2.7759999999999998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147</v>
      </c>
      <c r="AU144" s="241" t="s">
        <v>83</v>
      </c>
      <c r="AV144" s="13" t="s">
        <v>83</v>
      </c>
      <c r="AW144" s="13" t="s">
        <v>30</v>
      </c>
      <c r="AX144" s="13" t="s">
        <v>73</v>
      </c>
      <c r="AY144" s="241" t="s">
        <v>137</v>
      </c>
    </row>
    <row r="145" s="13" customFormat="1">
      <c r="A145" s="13"/>
      <c r="B145" s="230"/>
      <c r="C145" s="231"/>
      <c r="D145" s="232" t="s">
        <v>147</v>
      </c>
      <c r="E145" s="233" t="s">
        <v>1</v>
      </c>
      <c r="F145" s="234" t="s">
        <v>679</v>
      </c>
      <c r="G145" s="231"/>
      <c r="H145" s="235">
        <v>4.9400000000000004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147</v>
      </c>
      <c r="AU145" s="241" t="s">
        <v>83</v>
      </c>
      <c r="AV145" s="13" t="s">
        <v>83</v>
      </c>
      <c r="AW145" s="13" t="s">
        <v>30</v>
      </c>
      <c r="AX145" s="13" t="s">
        <v>73</v>
      </c>
      <c r="AY145" s="241" t="s">
        <v>137</v>
      </c>
    </row>
    <row r="146" s="14" customFormat="1">
      <c r="A146" s="14"/>
      <c r="B146" s="242"/>
      <c r="C146" s="243"/>
      <c r="D146" s="232" t="s">
        <v>147</v>
      </c>
      <c r="E146" s="244" t="s">
        <v>1</v>
      </c>
      <c r="F146" s="245" t="s">
        <v>149</v>
      </c>
      <c r="G146" s="243"/>
      <c r="H146" s="246">
        <v>7.7160000000000002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147</v>
      </c>
      <c r="AU146" s="252" t="s">
        <v>83</v>
      </c>
      <c r="AV146" s="14" t="s">
        <v>145</v>
      </c>
      <c r="AW146" s="14" t="s">
        <v>30</v>
      </c>
      <c r="AX146" s="14" t="s">
        <v>81</v>
      </c>
      <c r="AY146" s="252" t="s">
        <v>137</v>
      </c>
    </row>
    <row r="147" s="2" customFormat="1" ht="37.8" customHeight="1">
      <c r="A147" s="37"/>
      <c r="B147" s="38"/>
      <c r="C147" s="217" t="s">
        <v>237</v>
      </c>
      <c r="D147" s="217" t="s">
        <v>140</v>
      </c>
      <c r="E147" s="218" t="s">
        <v>249</v>
      </c>
      <c r="F147" s="219" t="s">
        <v>250</v>
      </c>
      <c r="G147" s="220" t="s">
        <v>215</v>
      </c>
      <c r="H147" s="221">
        <v>7.7160000000000002</v>
      </c>
      <c r="I147" s="222"/>
      <c r="J147" s="223">
        <f>ROUND(I147*H147,2)</f>
        <v>0</v>
      </c>
      <c r="K147" s="219" t="s">
        <v>144</v>
      </c>
      <c r="L147" s="43"/>
      <c r="M147" s="224" t="s">
        <v>1</v>
      </c>
      <c r="N147" s="225" t="s">
        <v>38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145</v>
      </c>
      <c r="AT147" s="228" t="s">
        <v>140</v>
      </c>
      <c r="AU147" s="228" t="s">
        <v>83</v>
      </c>
      <c r="AY147" s="16" t="s">
        <v>137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81</v>
      </c>
      <c r="BK147" s="229">
        <f>ROUND(I147*H147,2)</f>
        <v>0</v>
      </c>
      <c r="BL147" s="16" t="s">
        <v>145</v>
      </c>
      <c r="BM147" s="228" t="s">
        <v>251</v>
      </c>
    </row>
    <row r="148" s="2" customFormat="1" ht="44.25" customHeight="1">
      <c r="A148" s="37"/>
      <c r="B148" s="38"/>
      <c r="C148" s="217" t="s">
        <v>8</v>
      </c>
      <c r="D148" s="217" t="s">
        <v>140</v>
      </c>
      <c r="E148" s="218" t="s">
        <v>253</v>
      </c>
      <c r="F148" s="219" t="s">
        <v>254</v>
      </c>
      <c r="G148" s="220" t="s">
        <v>245</v>
      </c>
      <c r="H148" s="221">
        <v>14.66</v>
      </c>
      <c r="I148" s="222"/>
      <c r="J148" s="223">
        <f>ROUND(I148*H148,2)</f>
        <v>0</v>
      </c>
      <c r="K148" s="219" t="s">
        <v>144</v>
      </c>
      <c r="L148" s="43"/>
      <c r="M148" s="224" t="s">
        <v>1</v>
      </c>
      <c r="N148" s="225" t="s">
        <v>38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145</v>
      </c>
      <c r="AT148" s="228" t="s">
        <v>140</v>
      </c>
      <c r="AU148" s="228" t="s">
        <v>83</v>
      </c>
      <c r="AY148" s="16" t="s">
        <v>137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81</v>
      </c>
      <c r="BK148" s="229">
        <f>ROUND(I148*H148,2)</f>
        <v>0</v>
      </c>
      <c r="BL148" s="16" t="s">
        <v>145</v>
      </c>
      <c r="BM148" s="228" t="s">
        <v>255</v>
      </c>
    </row>
    <row r="149" s="13" customFormat="1">
      <c r="A149" s="13"/>
      <c r="B149" s="230"/>
      <c r="C149" s="231"/>
      <c r="D149" s="232" t="s">
        <v>147</v>
      </c>
      <c r="E149" s="233" t="s">
        <v>1</v>
      </c>
      <c r="F149" s="234" t="s">
        <v>680</v>
      </c>
      <c r="G149" s="231"/>
      <c r="H149" s="235">
        <v>14.66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147</v>
      </c>
      <c r="AU149" s="241" t="s">
        <v>83</v>
      </c>
      <c r="AV149" s="13" t="s">
        <v>83</v>
      </c>
      <c r="AW149" s="13" t="s">
        <v>30</v>
      </c>
      <c r="AX149" s="13" t="s">
        <v>81</v>
      </c>
      <c r="AY149" s="241" t="s">
        <v>137</v>
      </c>
    </row>
    <row r="150" s="2" customFormat="1" ht="24.15" customHeight="1">
      <c r="A150" s="37"/>
      <c r="B150" s="38"/>
      <c r="C150" s="217" t="s">
        <v>248</v>
      </c>
      <c r="D150" s="217" t="s">
        <v>140</v>
      </c>
      <c r="E150" s="218" t="s">
        <v>258</v>
      </c>
      <c r="F150" s="219" t="s">
        <v>259</v>
      </c>
      <c r="G150" s="220" t="s">
        <v>194</v>
      </c>
      <c r="H150" s="221">
        <v>598.39999999999998</v>
      </c>
      <c r="I150" s="222"/>
      <c r="J150" s="223">
        <f>ROUND(I150*H150,2)</f>
        <v>0</v>
      </c>
      <c r="K150" s="219" t="s">
        <v>144</v>
      </c>
      <c r="L150" s="43"/>
      <c r="M150" s="224" t="s">
        <v>1</v>
      </c>
      <c r="N150" s="225" t="s">
        <v>38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145</v>
      </c>
      <c r="AT150" s="228" t="s">
        <v>140</v>
      </c>
      <c r="AU150" s="228" t="s">
        <v>83</v>
      </c>
      <c r="AY150" s="16" t="s">
        <v>137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81</v>
      </c>
      <c r="BK150" s="229">
        <f>ROUND(I150*H150,2)</f>
        <v>0</v>
      </c>
      <c r="BL150" s="16" t="s">
        <v>145</v>
      </c>
      <c r="BM150" s="228" t="s">
        <v>260</v>
      </c>
    </row>
    <row r="151" s="13" customFormat="1">
      <c r="A151" s="13"/>
      <c r="B151" s="230"/>
      <c r="C151" s="231"/>
      <c r="D151" s="232" t="s">
        <v>147</v>
      </c>
      <c r="E151" s="233" t="s">
        <v>1</v>
      </c>
      <c r="F151" s="234" t="s">
        <v>681</v>
      </c>
      <c r="G151" s="231"/>
      <c r="H151" s="235">
        <v>284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147</v>
      </c>
      <c r="AU151" s="241" t="s">
        <v>83</v>
      </c>
      <c r="AV151" s="13" t="s">
        <v>83</v>
      </c>
      <c r="AW151" s="13" t="s">
        <v>30</v>
      </c>
      <c r="AX151" s="13" t="s">
        <v>73</v>
      </c>
      <c r="AY151" s="241" t="s">
        <v>137</v>
      </c>
    </row>
    <row r="152" s="13" customFormat="1">
      <c r="A152" s="13"/>
      <c r="B152" s="230"/>
      <c r="C152" s="231"/>
      <c r="D152" s="232" t="s">
        <v>147</v>
      </c>
      <c r="E152" s="233" t="s">
        <v>1</v>
      </c>
      <c r="F152" s="234" t="s">
        <v>682</v>
      </c>
      <c r="G152" s="231"/>
      <c r="H152" s="235">
        <v>262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147</v>
      </c>
      <c r="AU152" s="241" t="s">
        <v>83</v>
      </c>
      <c r="AV152" s="13" t="s">
        <v>83</v>
      </c>
      <c r="AW152" s="13" t="s">
        <v>30</v>
      </c>
      <c r="AX152" s="13" t="s">
        <v>73</v>
      </c>
      <c r="AY152" s="241" t="s">
        <v>137</v>
      </c>
    </row>
    <row r="153" s="13" customFormat="1">
      <c r="A153" s="13"/>
      <c r="B153" s="230"/>
      <c r="C153" s="231"/>
      <c r="D153" s="232" t="s">
        <v>147</v>
      </c>
      <c r="E153" s="233" t="s">
        <v>1</v>
      </c>
      <c r="F153" s="234" t="s">
        <v>683</v>
      </c>
      <c r="G153" s="231"/>
      <c r="H153" s="235">
        <v>17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147</v>
      </c>
      <c r="AU153" s="241" t="s">
        <v>83</v>
      </c>
      <c r="AV153" s="13" t="s">
        <v>83</v>
      </c>
      <c r="AW153" s="13" t="s">
        <v>30</v>
      </c>
      <c r="AX153" s="13" t="s">
        <v>73</v>
      </c>
      <c r="AY153" s="241" t="s">
        <v>137</v>
      </c>
    </row>
    <row r="154" s="13" customFormat="1">
      <c r="A154" s="13"/>
      <c r="B154" s="230"/>
      <c r="C154" s="231"/>
      <c r="D154" s="232" t="s">
        <v>147</v>
      </c>
      <c r="E154" s="233" t="s">
        <v>1</v>
      </c>
      <c r="F154" s="234" t="s">
        <v>684</v>
      </c>
      <c r="G154" s="231"/>
      <c r="H154" s="235">
        <v>35.399999999999999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147</v>
      </c>
      <c r="AU154" s="241" t="s">
        <v>83</v>
      </c>
      <c r="AV154" s="13" t="s">
        <v>83</v>
      </c>
      <c r="AW154" s="13" t="s">
        <v>30</v>
      </c>
      <c r="AX154" s="13" t="s">
        <v>73</v>
      </c>
      <c r="AY154" s="241" t="s">
        <v>137</v>
      </c>
    </row>
    <row r="155" s="14" customFormat="1">
      <c r="A155" s="14"/>
      <c r="B155" s="242"/>
      <c r="C155" s="243"/>
      <c r="D155" s="232" t="s">
        <v>147</v>
      </c>
      <c r="E155" s="244" t="s">
        <v>1</v>
      </c>
      <c r="F155" s="245" t="s">
        <v>149</v>
      </c>
      <c r="G155" s="243"/>
      <c r="H155" s="246">
        <v>598.39999999999998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147</v>
      </c>
      <c r="AU155" s="252" t="s">
        <v>83</v>
      </c>
      <c r="AV155" s="14" t="s">
        <v>145</v>
      </c>
      <c r="AW155" s="14" t="s">
        <v>30</v>
      </c>
      <c r="AX155" s="14" t="s">
        <v>81</v>
      </c>
      <c r="AY155" s="252" t="s">
        <v>137</v>
      </c>
    </row>
    <row r="156" s="2" customFormat="1" ht="37.8" customHeight="1">
      <c r="A156" s="37"/>
      <c r="B156" s="38"/>
      <c r="C156" s="217" t="s">
        <v>252</v>
      </c>
      <c r="D156" s="217" t="s">
        <v>140</v>
      </c>
      <c r="E156" s="218" t="s">
        <v>266</v>
      </c>
      <c r="F156" s="219" t="s">
        <v>267</v>
      </c>
      <c r="G156" s="220" t="s">
        <v>194</v>
      </c>
      <c r="H156" s="221">
        <v>177</v>
      </c>
      <c r="I156" s="222"/>
      <c r="J156" s="223">
        <f>ROUND(I156*H156,2)</f>
        <v>0</v>
      </c>
      <c r="K156" s="219" t="s">
        <v>144</v>
      </c>
      <c r="L156" s="43"/>
      <c r="M156" s="224" t="s">
        <v>1</v>
      </c>
      <c r="N156" s="225" t="s">
        <v>38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145</v>
      </c>
      <c r="AT156" s="228" t="s">
        <v>140</v>
      </c>
      <c r="AU156" s="228" t="s">
        <v>83</v>
      </c>
      <c r="AY156" s="16" t="s">
        <v>137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81</v>
      </c>
      <c r="BK156" s="229">
        <f>ROUND(I156*H156,2)</f>
        <v>0</v>
      </c>
      <c r="BL156" s="16" t="s">
        <v>145</v>
      </c>
      <c r="BM156" s="228" t="s">
        <v>505</v>
      </c>
    </row>
    <row r="157" s="13" customFormat="1">
      <c r="A157" s="13"/>
      <c r="B157" s="230"/>
      <c r="C157" s="231"/>
      <c r="D157" s="232" t="s">
        <v>147</v>
      </c>
      <c r="E157" s="233" t="s">
        <v>1</v>
      </c>
      <c r="F157" s="234" t="s">
        <v>685</v>
      </c>
      <c r="G157" s="231"/>
      <c r="H157" s="235">
        <v>177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147</v>
      </c>
      <c r="AU157" s="241" t="s">
        <v>83</v>
      </c>
      <c r="AV157" s="13" t="s">
        <v>83</v>
      </c>
      <c r="AW157" s="13" t="s">
        <v>30</v>
      </c>
      <c r="AX157" s="13" t="s">
        <v>81</v>
      </c>
      <c r="AY157" s="241" t="s">
        <v>137</v>
      </c>
    </row>
    <row r="158" s="2" customFormat="1" ht="37.8" customHeight="1">
      <c r="A158" s="37"/>
      <c r="B158" s="38"/>
      <c r="C158" s="217" t="s">
        <v>257</v>
      </c>
      <c r="D158" s="217" t="s">
        <v>140</v>
      </c>
      <c r="E158" s="218" t="s">
        <v>271</v>
      </c>
      <c r="F158" s="219" t="s">
        <v>272</v>
      </c>
      <c r="G158" s="220" t="s">
        <v>194</v>
      </c>
      <c r="H158" s="221">
        <v>177</v>
      </c>
      <c r="I158" s="222"/>
      <c r="J158" s="223">
        <f>ROUND(I158*H158,2)</f>
        <v>0</v>
      </c>
      <c r="K158" s="219" t="s">
        <v>144</v>
      </c>
      <c r="L158" s="43"/>
      <c r="M158" s="224" t="s">
        <v>1</v>
      </c>
      <c r="N158" s="225" t="s">
        <v>38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145</v>
      </c>
      <c r="AT158" s="228" t="s">
        <v>140</v>
      </c>
      <c r="AU158" s="228" t="s">
        <v>83</v>
      </c>
      <c r="AY158" s="16" t="s">
        <v>137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81</v>
      </c>
      <c r="BK158" s="229">
        <f>ROUND(I158*H158,2)</f>
        <v>0</v>
      </c>
      <c r="BL158" s="16" t="s">
        <v>145</v>
      </c>
      <c r="BM158" s="228" t="s">
        <v>507</v>
      </c>
    </row>
    <row r="159" s="2" customFormat="1" ht="16.5" customHeight="1">
      <c r="A159" s="37"/>
      <c r="B159" s="38"/>
      <c r="C159" s="256" t="s">
        <v>265</v>
      </c>
      <c r="D159" s="256" t="s">
        <v>242</v>
      </c>
      <c r="E159" s="257" t="s">
        <v>275</v>
      </c>
      <c r="F159" s="258" t="s">
        <v>276</v>
      </c>
      <c r="G159" s="259" t="s">
        <v>277</v>
      </c>
      <c r="H159" s="260">
        <v>4.4249999999999998</v>
      </c>
      <c r="I159" s="261"/>
      <c r="J159" s="262">
        <f>ROUND(I159*H159,2)</f>
        <v>0</v>
      </c>
      <c r="K159" s="258" t="s">
        <v>144</v>
      </c>
      <c r="L159" s="263"/>
      <c r="M159" s="264" t="s">
        <v>1</v>
      </c>
      <c r="N159" s="265" t="s">
        <v>38</v>
      </c>
      <c r="O159" s="90"/>
      <c r="P159" s="226">
        <f>O159*H159</f>
        <v>0</v>
      </c>
      <c r="Q159" s="226">
        <v>0.001</v>
      </c>
      <c r="R159" s="226">
        <f>Q159*H159</f>
        <v>0.0044250000000000001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176</v>
      </c>
      <c r="AT159" s="228" t="s">
        <v>242</v>
      </c>
      <c r="AU159" s="228" t="s">
        <v>83</v>
      </c>
      <c r="AY159" s="16" t="s">
        <v>137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81</v>
      </c>
      <c r="BK159" s="229">
        <f>ROUND(I159*H159,2)</f>
        <v>0</v>
      </c>
      <c r="BL159" s="16" t="s">
        <v>145</v>
      </c>
      <c r="BM159" s="228" t="s">
        <v>508</v>
      </c>
    </row>
    <row r="160" s="13" customFormat="1">
      <c r="A160" s="13"/>
      <c r="B160" s="230"/>
      <c r="C160" s="231"/>
      <c r="D160" s="232" t="s">
        <v>147</v>
      </c>
      <c r="E160" s="233" t="s">
        <v>1</v>
      </c>
      <c r="F160" s="234" t="s">
        <v>686</v>
      </c>
      <c r="G160" s="231"/>
      <c r="H160" s="235">
        <v>4.4249999999999998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147</v>
      </c>
      <c r="AU160" s="241" t="s">
        <v>83</v>
      </c>
      <c r="AV160" s="13" t="s">
        <v>83</v>
      </c>
      <c r="AW160" s="13" t="s">
        <v>30</v>
      </c>
      <c r="AX160" s="13" t="s">
        <v>81</v>
      </c>
      <c r="AY160" s="241" t="s">
        <v>137</v>
      </c>
    </row>
    <row r="161" s="2" customFormat="1" ht="33" customHeight="1">
      <c r="A161" s="37"/>
      <c r="B161" s="38"/>
      <c r="C161" s="217" t="s">
        <v>270</v>
      </c>
      <c r="D161" s="217" t="s">
        <v>140</v>
      </c>
      <c r="E161" s="218" t="s">
        <v>281</v>
      </c>
      <c r="F161" s="219" t="s">
        <v>282</v>
      </c>
      <c r="G161" s="220" t="s">
        <v>194</v>
      </c>
      <c r="H161" s="221">
        <v>177</v>
      </c>
      <c r="I161" s="222"/>
      <c r="J161" s="223">
        <f>ROUND(I161*H161,2)</f>
        <v>0</v>
      </c>
      <c r="K161" s="219" t="s">
        <v>144</v>
      </c>
      <c r="L161" s="43"/>
      <c r="M161" s="224" t="s">
        <v>1</v>
      </c>
      <c r="N161" s="225" t="s">
        <v>38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145</v>
      </c>
      <c r="AT161" s="228" t="s">
        <v>140</v>
      </c>
      <c r="AU161" s="228" t="s">
        <v>83</v>
      </c>
      <c r="AY161" s="16" t="s">
        <v>137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81</v>
      </c>
      <c r="BK161" s="229">
        <f>ROUND(I161*H161,2)</f>
        <v>0</v>
      </c>
      <c r="BL161" s="16" t="s">
        <v>145</v>
      </c>
      <c r="BM161" s="228" t="s">
        <v>510</v>
      </c>
    </row>
    <row r="162" s="12" customFormat="1" ht="22.8" customHeight="1">
      <c r="A162" s="12"/>
      <c r="B162" s="201"/>
      <c r="C162" s="202"/>
      <c r="D162" s="203" t="s">
        <v>72</v>
      </c>
      <c r="E162" s="215" t="s">
        <v>163</v>
      </c>
      <c r="F162" s="215" t="s">
        <v>308</v>
      </c>
      <c r="G162" s="202"/>
      <c r="H162" s="202"/>
      <c r="I162" s="205"/>
      <c r="J162" s="216">
        <f>BK162</f>
        <v>0</v>
      </c>
      <c r="K162" s="202"/>
      <c r="L162" s="207"/>
      <c r="M162" s="208"/>
      <c r="N162" s="209"/>
      <c r="O162" s="209"/>
      <c r="P162" s="210">
        <f>SUM(P163:P181)</f>
        <v>0</v>
      </c>
      <c r="Q162" s="209"/>
      <c r="R162" s="210">
        <f>SUM(R163:R181)</f>
        <v>326.72898000000004</v>
      </c>
      <c r="S162" s="209"/>
      <c r="T162" s="211">
        <f>SUM(T163:T181)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81</v>
      </c>
      <c r="AT162" s="213" t="s">
        <v>72</v>
      </c>
      <c r="AU162" s="213" t="s">
        <v>81</v>
      </c>
      <c r="AY162" s="212" t="s">
        <v>137</v>
      </c>
      <c r="BK162" s="214">
        <f>SUM(BK163:BK181)</f>
        <v>0</v>
      </c>
    </row>
    <row r="163" s="2" customFormat="1" ht="33" customHeight="1">
      <c r="A163" s="37"/>
      <c r="B163" s="38"/>
      <c r="C163" s="217" t="s">
        <v>274</v>
      </c>
      <c r="D163" s="217" t="s">
        <v>140</v>
      </c>
      <c r="E163" s="218" t="s">
        <v>511</v>
      </c>
      <c r="F163" s="219" t="s">
        <v>512</v>
      </c>
      <c r="G163" s="220" t="s">
        <v>194</v>
      </c>
      <c r="H163" s="221">
        <v>563</v>
      </c>
      <c r="I163" s="222"/>
      <c r="J163" s="223">
        <f>ROUND(I163*H163,2)</f>
        <v>0</v>
      </c>
      <c r="K163" s="219" t="s">
        <v>144</v>
      </c>
      <c r="L163" s="43"/>
      <c r="M163" s="224" t="s">
        <v>1</v>
      </c>
      <c r="N163" s="225" t="s">
        <v>38</v>
      </c>
      <c r="O163" s="90"/>
      <c r="P163" s="226">
        <f>O163*H163</f>
        <v>0</v>
      </c>
      <c r="Q163" s="226">
        <v>0.34499999999999997</v>
      </c>
      <c r="R163" s="226">
        <f>Q163*H163</f>
        <v>194.23499999999999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145</v>
      </c>
      <c r="AT163" s="228" t="s">
        <v>140</v>
      </c>
      <c r="AU163" s="228" t="s">
        <v>83</v>
      </c>
      <c r="AY163" s="16" t="s">
        <v>137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81</v>
      </c>
      <c r="BK163" s="229">
        <f>ROUND(I163*H163,2)</f>
        <v>0</v>
      </c>
      <c r="BL163" s="16" t="s">
        <v>145</v>
      </c>
      <c r="BM163" s="228" t="s">
        <v>513</v>
      </c>
    </row>
    <row r="164" s="13" customFormat="1">
      <c r="A164" s="13"/>
      <c r="B164" s="230"/>
      <c r="C164" s="231"/>
      <c r="D164" s="232" t="s">
        <v>147</v>
      </c>
      <c r="E164" s="233" t="s">
        <v>1</v>
      </c>
      <c r="F164" s="234" t="s">
        <v>681</v>
      </c>
      <c r="G164" s="231"/>
      <c r="H164" s="235">
        <v>284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147</v>
      </c>
      <c r="AU164" s="241" t="s">
        <v>83</v>
      </c>
      <c r="AV164" s="13" t="s">
        <v>83</v>
      </c>
      <c r="AW164" s="13" t="s">
        <v>30</v>
      </c>
      <c r="AX164" s="13" t="s">
        <v>73</v>
      </c>
      <c r="AY164" s="241" t="s">
        <v>137</v>
      </c>
    </row>
    <row r="165" s="13" customFormat="1">
      <c r="A165" s="13"/>
      <c r="B165" s="230"/>
      <c r="C165" s="231"/>
      <c r="D165" s="232" t="s">
        <v>147</v>
      </c>
      <c r="E165" s="233" t="s">
        <v>1</v>
      </c>
      <c r="F165" s="234" t="s">
        <v>682</v>
      </c>
      <c r="G165" s="231"/>
      <c r="H165" s="235">
        <v>262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147</v>
      </c>
      <c r="AU165" s="241" t="s">
        <v>83</v>
      </c>
      <c r="AV165" s="13" t="s">
        <v>83</v>
      </c>
      <c r="AW165" s="13" t="s">
        <v>30</v>
      </c>
      <c r="AX165" s="13" t="s">
        <v>73</v>
      </c>
      <c r="AY165" s="241" t="s">
        <v>137</v>
      </c>
    </row>
    <row r="166" s="13" customFormat="1">
      <c r="A166" s="13"/>
      <c r="B166" s="230"/>
      <c r="C166" s="231"/>
      <c r="D166" s="232" t="s">
        <v>147</v>
      </c>
      <c r="E166" s="233" t="s">
        <v>1</v>
      </c>
      <c r="F166" s="234" t="s">
        <v>683</v>
      </c>
      <c r="G166" s="231"/>
      <c r="H166" s="235">
        <v>17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147</v>
      </c>
      <c r="AU166" s="241" t="s">
        <v>83</v>
      </c>
      <c r="AV166" s="13" t="s">
        <v>83</v>
      </c>
      <c r="AW166" s="13" t="s">
        <v>30</v>
      </c>
      <c r="AX166" s="13" t="s">
        <v>73</v>
      </c>
      <c r="AY166" s="241" t="s">
        <v>137</v>
      </c>
    </row>
    <row r="167" s="14" customFormat="1">
      <c r="A167" s="14"/>
      <c r="B167" s="242"/>
      <c r="C167" s="243"/>
      <c r="D167" s="232" t="s">
        <v>147</v>
      </c>
      <c r="E167" s="244" t="s">
        <v>1</v>
      </c>
      <c r="F167" s="245" t="s">
        <v>149</v>
      </c>
      <c r="G167" s="243"/>
      <c r="H167" s="246">
        <v>563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147</v>
      </c>
      <c r="AU167" s="252" t="s">
        <v>83</v>
      </c>
      <c r="AV167" s="14" t="s">
        <v>145</v>
      </c>
      <c r="AW167" s="14" t="s">
        <v>30</v>
      </c>
      <c r="AX167" s="14" t="s">
        <v>81</v>
      </c>
      <c r="AY167" s="252" t="s">
        <v>137</v>
      </c>
    </row>
    <row r="168" s="2" customFormat="1" ht="55.5" customHeight="1">
      <c r="A168" s="37"/>
      <c r="B168" s="38"/>
      <c r="C168" s="217" t="s">
        <v>280</v>
      </c>
      <c r="D168" s="217" t="s">
        <v>140</v>
      </c>
      <c r="E168" s="218" t="s">
        <v>515</v>
      </c>
      <c r="F168" s="219" t="s">
        <v>516</v>
      </c>
      <c r="G168" s="220" t="s">
        <v>194</v>
      </c>
      <c r="H168" s="221">
        <v>9</v>
      </c>
      <c r="I168" s="222"/>
      <c r="J168" s="223">
        <f>ROUND(I168*H168,2)</f>
        <v>0</v>
      </c>
      <c r="K168" s="219" t="s">
        <v>144</v>
      </c>
      <c r="L168" s="43"/>
      <c r="M168" s="224" t="s">
        <v>1</v>
      </c>
      <c r="N168" s="225" t="s">
        <v>38</v>
      </c>
      <c r="O168" s="90"/>
      <c r="P168" s="226">
        <f>O168*H168</f>
        <v>0</v>
      </c>
      <c r="Q168" s="226">
        <v>0.1837</v>
      </c>
      <c r="R168" s="226">
        <f>Q168*H168</f>
        <v>1.6533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145</v>
      </c>
      <c r="AT168" s="228" t="s">
        <v>140</v>
      </c>
      <c r="AU168" s="228" t="s">
        <v>83</v>
      </c>
      <c r="AY168" s="16" t="s">
        <v>137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81</v>
      </c>
      <c r="BK168" s="229">
        <f>ROUND(I168*H168,2)</f>
        <v>0</v>
      </c>
      <c r="BL168" s="16" t="s">
        <v>145</v>
      </c>
      <c r="BM168" s="228" t="s">
        <v>517</v>
      </c>
    </row>
    <row r="169" s="2" customFormat="1" ht="16.5" customHeight="1">
      <c r="A169" s="37"/>
      <c r="B169" s="38"/>
      <c r="C169" s="256" t="s">
        <v>285</v>
      </c>
      <c r="D169" s="256" t="s">
        <v>242</v>
      </c>
      <c r="E169" s="257" t="s">
        <v>356</v>
      </c>
      <c r="F169" s="258" t="s">
        <v>357</v>
      </c>
      <c r="G169" s="259" t="s">
        <v>194</v>
      </c>
      <c r="H169" s="260">
        <v>9</v>
      </c>
      <c r="I169" s="261"/>
      <c r="J169" s="262">
        <f>ROUND(I169*H169,2)</f>
        <v>0</v>
      </c>
      <c r="K169" s="258" t="s">
        <v>144</v>
      </c>
      <c r="L169" s="263"/>
      <c r="M169" s="264" t="s">
        <v>1</v>
      </c>
      <c r="N169" s="265" t="s">
        <v>38</v>
      </c>
      <c r="O169" s="90"/>
      <c r="P169" s="226">
        <f>O169*H169</f>
        <v>0</v>
      </c>
      <c r="Q169" s="226">
        <v>0.222</v>
      </c>
      <c r="R169" s="226">
        <f>Q169*H169</f>
        <v>1.998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176</v>
      </c>
      <c r="AT169" s="228" t="s">
        <v>242</v>
      </c>
      <c r="AU169" s="228" t="s">
        <v>83</v>
      </c>
      <c r="AY169" s="16" t="s">
        <v>137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81</v>
      </c>
      <c r="BK169" s="229">
        <f>ROUND(I169*H169,2)</f>
        <v>0</v>
      </c>
      <c r="BL169" s="16" t="s">
        <v>145</v>
      </c>
      <c r="BM169" s="228" t="s">
        <v>518</v>
      </c>
    </row>
    <row r="170" s="2" customFormat="1" ht="78" customHeight="1">
      <c r="A170" s="37"/>
      <c r="B170" s="38"/>
      <c r="C170" s="217" t="s">
        <v>7</v>
      </c>
      <c r="D170" s="217" t="s">
        <v>140</v>
      </c>
      <c r="E170" s="218" t="s">
        <v>519</v>
      </c>
      <c r="F170" s="219" t="s">
        <v>520</v>
      </c>
      <c r="G170" s="220" t="s">
        <v>194</v>
      </c>
      <c r="H170" s="221">
        <v>292</v>
      </c>
      <c r="I170" s="222"/>
      <c r="J170" s="223">
        <f>ROUND(I170*H170,2)</f>
        <v>0</v>
      </c>
      <c r="K170" s="219" t="s">
        <v>144</v>
      </c>
      <c r="L170" s="43"/>
      <c r="M170" s="224" t="s">
        <v>1</v>
      </c>
      <c r="N170" s="225" t="s">
        <v>38</v>
      </c>
      <c r="O170" s="90"/>
      <c r="P170" s="226">
        <f>O170*H170</f>
        <v>0</v>
      </c>
      <c r="Q170" s="226">
        <v>0.089219999999999994</v>
      </c>
      <c r="R170" s="226">
        <f>Q170*H170</f>
        <v>26.052239999999998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145</v>
      </c>
      <c r="AT170" s="228" t="s">
        <v>140</v>
      </c>
      <c r="AU170" s="228" t="s">
        <v>83</v>
      </c>
      <c r="AY170" s="16" t="s">
        <v>137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81</v>
      </c>
      <c r="BK170" s="229">
        <f>ROUND(I170*H170,2)</f>
        <v>0</v>
      </c>
      <c r="BL170" s="16" t="s">
        <v>145</v>
      </c>
      <c r="BM170" s="228" t="s">
        <v>521</v>
      </c>
    </row>
    <row r="171" s="13" customFormat="1">
      <c r="A171" s="13"/>
      <c r="B171" s="230"/>
      <c r="C171" s="231"/>
      <c r="D171" s="232" t="s">
        <v>147</v>
      </c>
      <c r="E171" s="233" t="s">
        <v>1</v>
      </c>
      <c r="F171" s="234" t="s">
        <v>681</v>
      </c>
      <c r="G171" s="231"/>
      <c r="H171" s="235">
        <v>284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147</v>
      </c>
      <c r="AU171" s="241" t="s">
        <v>83</v>
      </c>
      <c r="AV171" s="13" t="s">
        <v>83</v>
      </c>
      <c r="AW171" s="13" t="s">
        <v>30</v>
      </c>
      <c r="AX171" s="13" t="s">
        <v>73</v>
      </c>
      <c r="AY171" s="241" t="s">
        <v>137</v>
      </c>
    </row>
    <row r="172" s="13" customFormat="1">
      <c r="A172" s="13"/>
      <c r="B172" s="230"/>
      <c r="C172" s="231"/>
      <c r="D172" s="232" t="s">
        <v>147</v>
      </c>
      <c r="E172" s="233" t="s">
        <v>1</v>
      </c>
      <c r="F172" s="234" t="s">
        <v>687</v>
      </c>
      <c r="G172" s="231"/>
      <c r="H172" s="235">
        <v>8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147</v>
      </c>
      <c r="AU172" s="241" t="s">
        <v>83</v>
      </c>
      <c r="AV172" s="13" t="s">
        <v>83</v>
      </c>
      <c r="AW172" s="13" t="s">
        <v>30</v>
      </c>
      <c r="AX172" s="13" t="s">
        <v>73</v>
      </c>
      <c r="AY172" s="241" t="s">
        <v>137</v>
      </c>
    </row>
    <row r="173" s="14" customFormat="1">
      <c r="A173" s="14"/>
      <c r="B173" s="242"/>
      <c r="C173" s="243"/>
      <c r="D173" s="232" t="s">
        <v>147</v>
      </c>
      <c r="E173" s="244" t="s">
        <v>1</v>
      </c>
      <c r="F173" s="245" t="s">
        <v>149</v>
      </c>
      <c r="G173" s="243"/>
      <c r="H173" s="246">
        <v>292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147</v>
      </c>
      <c r="AU173" s="252" t="s">
        <v>83</v>
      </c>
      <c r="AV173" s="14" t="s">
        <v>145</v>
      </c>
      <c r="AW173" s="14" t="s">
        <v>30</v>
      </c>
      <c r="AX173" s="14" t="s">
        <v>81</v>
      </c>
      <c r="AY173" s="252" t="s">
        <v>137</v>
      </c>
    </row>
    <row r="174" s="2" customFormat="1" ht="24.15" customHeight="1">
      <c r="A174" s="37"/>
      <c r="B174" s="38"/>
      <c r="C174" s="256" t="s">
        <v>293</v>
      </c>
      <c r="D174" s="256" t="s">
        <v>242</v>
      </c>
      <c r="E174" s="257" t="s">
        <v>523</v>
      </c>
      <c r="F174" s="258" t="s">
        <v>524</v>
      </c>
      <c r="G174" s="259" t="s">
        <v>194</v>
      </c>
      <c r="H174" s="260">
        <v>17</v>
      </c>
      <c r="I174" s="261"/>
      <c r="J174" s="262">
        <f>ROUND(I174*H174,2)</f>
        <v>0</v>
      </c>
      <c r="K174" s="258" t="s">
        <v>144</v>
      </c>
      <c r="L174" s="263"/>
      <c r="M174" s="264" t="s">
        <v>1</v>
      </c>
      <c r="N174" s="265" t="s">
        <v>38</v>
      </c>
      <c r="O174" s="90"/>
      <c r="P174" s="226">
        <f>O174*H174</f>
        <v>0</v>
      </c>
      <c r="Q174" s="226">
        <v>0.13100000000000001</v>
      </c>
      <c r="R174" s="226">
        <f>Q174*H174</f>
        <v>2.2270000000000003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176</v>
      </c>
      <c r="AT174" s="228" t="s">
        <v>242</v>
      </c>
      <c r="AU174" s="228" t="s">
        <v>83</v>
      </c>
      <c r="AY174" s="16" t="s">
        <v>137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81</v>
      </c>
      <c r="BK174" s="229">
        <f>ROUND(I174*H174,2)</f>
        <v>0</v>
      </c>
      <c r="BL174" s="16" t="s">
        <v>145</v>
      </c>
      <c r="BM174" s="228" t="s">
        <v>525</v>
      </c>
    </row>
    <row r="175" s="2" customFormat="1" ht="24.15" customHeight="1">
      <c r="A175" s="37"/>
      <c r="B175" s="38"/>
      <c r="C175" s="256" t="s">
        <v>299</v>
      </c>
      <c r="D175" s="256" t="s">
        <v>242</v>
      </c>
      <c r="E175" s="257" t="s">
        <v>526</v>
      </c>
      <c r="F175" s="258" t="s">
        <v>527</v>
      </c>
      <c r="G175" s="259" t="s">
        <v>194</v>
      </c>
      <c r="H175" s="260">
        <v>275</v>
      </c>
      <c r="I175" s="261"/>
      <c r="J175" s="262">
        <f>ROUND(I175*H175,2)</f>
        <v>0</v>
      </c>
      <c r="K175" s="258" t="s">
        <v>144</v>
      </c>
      <c r="L175" s="263"/>
      <c r="M175" s="264" t="s">
        <v>1</v>
      </c>
      <c r="N175" s="265" t="s">
        <v>38</v>
      </c>
      <c r="O175" s="90"/>
      <c r="P175" s="226">
        <f>O175*H175</f>
        <v>0</v>
      </c>
      <c r="Q175" s="226">
        <v>0.113</v>
      </c>
      <c r="R175" s="226">
        <f>Q175*H175</f>
        <v>31.074999999999999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176</v>
      </c>
      <c r="AT175" s="228" t="s">
        <v>242</v>
      </c>
      <c r="AU175" s="228" t="s">
        <v>83</v>
      </c>
      <c r="AY175" s="16" t="s">
        <v>137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81</v>
      </c>
      <c r="BK175" s="229">
        <f>ROUND(I175*H175,2)</f>
        <v>0</v>
      </c>
      <c r="BL175" s="16" t="s">
        <v>145</v>
      </c>
      <c r="BM175" s="228" t="s">
        <v>528</v>
      </c>
    </row>
    <row r="176" s="2" customFormat="1" ht="78" customHeight="1">
      <c r="A176" s="37"/>
      <c r="B176" s="38"/>
      <c r="C176" s="217" t="s">
        <v>303</v>
      </c>
      <c r="D176" s="217" t="s">
        <v>140</v>
      </c>
      <c r="E176" s="218" t="s">
        <v>529</v>
      </c>
      <c r="F176" s="219" t="s">
        <v>530</v>
      </c>
      <c r="G176" s="220" t="s">
        <v>194</v>
      </c>
      <c r="H176" s="221">
        <v>262</v>
      </c>
      <c r="I176" s="222"/>
      <c r="J176" s="223">
        <f>ROUND(I176*H176,2)</f>
        <v>0</v>
      </c>
      <c r="K176" s="219" t="s">
        <v>144</v>
      </c>
      <c r="L176" s="43"/>
      <c r="M176" s="224" t="s">
        <v>1</v>
      </c>
      <c r="N176" s="225" t="s">
        <v>38</v>
      </c>
      <c r="O176" s="90"/>
      <c r="P176" s="226">
        <f>O176*H176</f>
        <v>0</v>
      </c>
      <c r="Q176" s="226">
        <v>0.11162</v>
      </c>
      <c r="R176" s="226">
        <f>Q176*H176</f>
        <v>29.244440000000001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145</v>
      </c>
      <c r="AT176" s="228" t="s">
        <v>140</v>
      </c>
      <c r="AU176" s="228" t="s">
        <v>83</v>
      </c>
      <c r="AY176" s="16" t="s">
        <v>137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81</v>
      </c>
      <c r="BK176" s="229">
        <f>ROUND(I176*H176,2)</f>
        <v>0</v>
      </c>
      <c r="BL176" s="16" t="s">
        <v>145</v>
      </c>
      <c r="BM176" s="228" t="s">
        <v>531</v>
      </c>
    </row>
    <row r="177" s="13" customFormat="1">
      <c r="A177" s="13"/>
      <c r="B177" s="230"/>
      <c r="C177" s="231"/>
      <c r="D177" s="232" t="s">
        <v>147</v>
      </c>
      <c r="E177" s="233" t="s">
        <v>1</v>
      </c>
      <c r="F177" s="234" t="s">
        <v>682</v>
      </c>
      <c r="G177" s="231"/>
      <c r="H177" s="235">
        <v>262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147</v>
      </c>
      <c r="AU177" s="241" t="s">
        <v>83</v>
      </c>
      <c r="AV177" s="13" t="s">
        <v>83</v>
      </c>
      <c r="AW177" s="13" t="s">
        <v>30</v>
      </c>
      <c r="AX177" s="13" t="s">
        <v>81</v>
      </c>
      <c r="AY177" s="241" t="s">
        <v>137</v>
      </c>
    </row>
    <row r="178" s="2" customFormat="1" ht="24.15" customHeight="1">
      <c r="A178" s="37"/>
      <c r="B178" s="38"/>
      <c r="C178" s="256" t="s">
        <v>309</v>
      </c>
      <c r="D178" s="256" t="s">
        <v>242</v>
      </c>
      <c r="E178" s="257" t="s">
        <v>630</v>
      </c>
      <c r="F178" s="258" t="s">
        <v>631</v>
      </c>
      <c r="G178" s="259" t="s">
        <v>194</v>
      </c>
      <c r="H178" s="260">
        <v>6</v>
      </c>
      <c r="I178" s="261"/>
      <c r="J178" s="262">
        <f>ROUND(I178*H178,2)</f>
        <v>0</v>
      </c>
      <c r="K178" s="258" t="s">
        <v>144</v>
      </c>
      <c r="L178" s="263"/>
      <c r="M178" s="264" t="s">
        <v>1</v>
      </c>
      <c r="N178" s="265" t="s">
        <v>38</v>
      </c>
      <c r="O178" s="90"/>
      <c r="P178" s="226">
        <f>O178*H178</f>
        <v>0</v>
      </c>
      <c r="Q178" s="226">
        <v>0.17599999999999999</v>
      </c>
      <c r="R178" s="226">
        <f>Q178*H178</f>
        <v>1.0560000000000001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176</v>
      </c>
      <c r="AT178" s="228" t="s">
        <v>242</v>
      </c>
      <c r="AU178" s="228" t="s">
        <v>83</v>
      </c>
      <c r="AY178" s="16" t="s">
        <v>137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81</v>
      </c>
      <c r="BK178" s="229">
        <f>ROUND(I178*H178,2)</f>
        <v>0</v>
      </c>
      <c r="BL178" s="16" t="s">
        <v>145</v>
      </c>
      <c r="BM178" s="228" t="s">
        <v>632</v>
      </c>
    </row>
    <row r="179" s="2" customFormat="1" ht="24.15" customHeight="1">
      <c r="A179" s="37"/>
      <c r="B179" s="38"/>
      <c r="C179" s="256" t="s">
        <v>314</v>
      </c>
      <c r="D179" s="256" t="s">
        <v>242</v>
      </c>
      <c r="E179" s="257" t="s">
        <v>532</v>
      </c>
      <c r="F179" s="258" t="s">
        <v>533</v>
      </c>
      <c r="G179" s="259" t="s">
        <v>194</v>
      </c>
      <c r="H179" s="260">
        <v>244</v>
      </c>
      <c r="I179" s="261"/>
      <c r="J179" s="262">
        <f>ROUND(I179*H179,2)</f>
        <v>0</v>
      </c>
      <c r="K179" s="258" t="s">
        <v>144</v>
      </c>
      <c r="L179" s="263"/>
      <c r="M179" s="264" t="s">
        <v>1</v>
      </c>
      <c r="N179" s="265" t="s">
        <v>38</v>
      </c>
      <c r="O179" s="90"/>
      <c r="P179" s="226">
        <f>O179*H179</f>
        <v>0</v>
      </c>
      <c r="Q179" s="226">
        <v>0.152</v>
      </c>
      <c r="R179" s="226">
        <f>Q179*H179</f>
        <v>37.088000000000001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176</v>
      </c>
      <c r="AT179" s="228" t="s">
        <v>242</v>
      </c>
      <c r="AU179" s="228" t="s">
        <v>83</v>
      </c>
      <c r="AY179" s="16" t="s">
        <v>137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81</v>
      </c>
      <c r="BK179" s="229">
        <f>ROUND(I179*H179,2)</f>
        <v>0</v>
      </c>
      <c r="BL179" s="16" t="s">
        <v>145</v>
      </c>
      <c r="BM179" s="228" t="s">
        <v>534</v>
      </c>
    </row>
    <row r="180" s="13" customFormat="1">
      <c r="A180" s="13"/>
      <c r="B180" s="230"/>
      <c r="C180" s="231"/>
      <c r="D180" s="232" t="s">
        <v>147</v>
      </c>
      <c r="E180" s="233" t="s">
        <v>1</v>
      </c>
      <c r="F180" s="234" t="s">
        <v>688</v>
      </c>
      <c r="G180" s="231"/>
      <c r="H180" s="235">
        <v>244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147</v>
      </c>
      <c r="AU180" s="241" t="s">
        <v>83</v>
      </c>
      <c r="AV180" s="13" t="s">
        <v>83</v>
      </c>
      <c r="AW180" s="13" t="s">
        <v>30</v>
      </c>
      <c r="AX180" s="13" t="s">
        <v>81</v>
      </c>
      <c r="AY180" s="241" t="s">
        <v>137</v>
      </c>
    </row>
    <row r="181" s="2" customFormat="1" ht="24.15" customHeight="1">
      <c r="A181" s="37"/>
      <c r="B181" s="38"/>
      <c r="C181" s="256" t="s">
        <v>318</v>
      </c>
      <c r="D181" s="256" t="s">
        <v>242</v>
      </c>
      <c r="E181" s="257" t="s">
        <v>535</v>
      </c>
      <c r="F181" s="258" t="s">
        <v>536</v>
      </c>
      <c r="G181" s="259" t="s">
        <v>194</v>
      </c>
      <c r="H181" s="260">
        <v>12</v>
      </c>
      <c r="I181" s="261"/>
      <c r="J181" s="262">
        <f>ROUND(I181*H181,2)</f>
        <v>0</v>
      </c>
      <c r="K181" s="258" t="s">
        <v>144</v>
      </c>
      <c r="L181" s="263"/>
      <c r="M181" s="264" t="s">
        <v>1</v>
      </c>
      <c r="N181" s="265" t="s">
        <v>38</v>
      </c>
      <c r="O181" s="90"/>
      <c r="P181" s="226">
        <f>O181*H181</f>
        <v>0</v>
      </c>
      <c r="Q181" s="226">
        <v>0.17499999999999999</v>
      </c>
      <c r="R181" s="226">
        <f>Q181*H181</f>
        <v>2.0999999999999996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176</v>
      </c>
      <c r="AT181" s="228" t="s">
        <v>242</v>
      </c>
      <c r="AU181" s="228" t="s">
        <v>83</v>
      </c>
      <c r="AY181" s="16" t="s">
        <v>137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81</v>
      </c>
      <c r="BK181" s="229">
        <f>ROUND(I181*H181,2)</f>
        <v>0</v>
      </c>
      <c r="BL181" s="16" t="s">
        <v>145</v>
      </c>
      <c r="BM181" s="228" t="s">
        <v>537</v>
      </c>
    </row>
    <row r="182" s="12" customFormat="1" ht="22.8" customHeight="1">
      <c r="A182" s="12"/>
      <c r="B182" s="201"/>
      <c r="C182" s="202"/>
      <c r="D182" s="203" t="s">
        <v>72</v>
      </c>
      <c r="E182" s="215" t="s">
        <v>226</v>
      </c>
      <c r="F182" s="215" t="s">
        <v>350</v>
      </c>
      <c r="G182" s="202"/>
      <c r="H182" s="202"/>
      <c r="I182" s="205"/>
      <c r="J182" s="216">
        <f>BK182</f>
        <v>0</v>
      </c>
      <c r="K182" s="202"/>
      <c r="L182" s="207"/>
      <c r="M182" s="208"/>
      <c r="N182" s="209"/>
      <c r="O182" s="209"/>
      <c r="P182" s="210">
        <f>SUM(P183:P191)</f>
        <v>0</v>
      </c>
      <c r="Q182" s="209"/>
      <c r="R182" s="210">
        <f>SUM(R183:R191)</f>
        <v>76.350859999999997</v>
      </c>
      <c r="S182" s="209"/>
      <c r="T182" s="211">
        <f>SUM(T183:T191)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2" t="s">
        <v>81</v>
      </c>
      <c r="AT182" s="213" t="s">
        <v>72</v>
      </c>
      <c r="AU182" s="213" t="s">
        <v>81</v>
      </c>
      <c r="AY182" s="212" t="s">
        <v>137</v>
      </c>
      <c r="BK182" s="214">
        <f>SUM(BK183:BK191)</f>
        <v>0</v>
      </c>
    </row>
    <row r="183" s="2" customFormat="1" ht="49.05" customHeight="1">
      <c r="A183" s="37"/>
      <c r="B183" s="38"/>
      <c r="C183" s="217" t="s">
        <v>322</v>
      </c>
      <c r="D183" s="217" t="s">
        <v>140</v>
      </c>
      <c r="E183" s="218" t="s">
        <v>545</v>
      </c>
      <c r="F183" s="219" t="s">
        <v>546</v>
      </c>
      <c r="G183" s="220" t="s">
        <v>207</v>
      </c>
      <c r="H183" s="221">
        <v>154</v>
      </c>
      <c r="I183" s="222"/>
      <c r="J183" s="223">
        <f>ROUND(I183*H183,2)</f>
        <v>0</v>
      </c>
      <c r="K183" s="219" t="s">
        <v>144</v>
      </c>
      <c r="L183" s="43"/>
      <c r="M183" s="224" t="s">
        <v>1</v>
      </c>
      <c r="N183" s="225" t="s">
        <v>38</v>
      </c>
      <c r="O183" s="90"/>
      <c r="P183" s="226">
        <f>O183*H183</f>
        <v>0</v>
      </c>
      <c r="Q183" s="226">
        <v>0.16850000000000001</v>
      </c>
      <c r="R183" s="226">
        <f>Q183*H183</f>
        <v>25.949000000000002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145</v>
      </c>
      <c r="AT183" s="228" t="s">
        <v>140</v>
      </c>
      <c r="AU183" s="228" t="s">
        <v>83</v>
      </c>
      <c r="AY183" s="16" t="s">
        <v>137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81</v>
      </c>
      <c r="BK183" s="229">
        <f>ROUND(I183*H183,2)</f>
        <v>0</v>
      </c>
      <c r="BL183" s="16" t="s">
        <v>145</v>
      </c>
      <c r="BM183" s="228" t="s">
        <v>547</v>
      </c>
    </row>
    <row r="184" s="13" customFormat="1">
      <c r="A184" s="13"/>
      <c r="B184" s="230"/>
      <c r="C184" s="231"/>
      <c r="D184" s="232" t="s">
        <v>147</v>
      </c>
      <c r="E184" s="233" t="s">
        <v>1</v>
      </c>
      <c r="F184" s="234" t="s">
        <v>689</v>
      </c>
      <c r="G184" s="231"/>
      <c r="H184" s="235">
        <v>154</v>
      </c>
      <c r="I184" s="236"/>
      <c r="J184" s="231"/>
      <c r="K184" s="231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147</v>
      </c>
      <c r="AU184" s="241" t="s">
        <v>83</v>
      </c>
      <c r="AV184" s="13" t="s">
        <v>83</v>
      </c>
      <c r="AW184" s="13" t="s">
        <v>30</v>
      </c>
      <c r="AX184" s="13" t="s">
        <v>81</v>
      </c>
      <c r="AY184" s="241" t="s">
        <v>137</v>
      </c>
    </row>
    <row r="185" s="2" customFormat="1" ht="24.15" customHeight="1">
      <c r="A185" s="37"/>
      <c r="B185" s="38"/>
      <c r="C185" s="256" t="s">
        <v>326</v>
      </c>
      <c r="D185" s="256" t="s">
        <v>242</v>
      </c>
      <c r="E185" s="257" t="s">
        <v>690</v>
      </c>
      <c r="F185" s="258" t="s">
        <v>691</v>
      </c>
      <c r="G185" s="259" t="s">
        <v>207</v>
      </c>
      <c r="H185" s="260">
        <v>40</v>
      </c>
      <c r="I185" s="261"/>
      <c r="J185" s="262">
        <f>ROUND(I185*H185,2)</f>
        <v>0</v>
      </c>
      <c r="K185" s="258" t="s">
        <v>144</v>
      </c>
      <c r="L185" s="263"/>
      <c r="M185" s="264" t="s">
        <v>1</v>
      </c>
      <c r="N185" s="265" t="s">
        <v>38</v>
      </c>
      <c r="O185" s="90"/>
      <c r="P185" s="226">
        <f>O185*H185</f>
        <v>0</v>
      </c>
      <c r="Q185" s="226">
        <v>0.048300000000000003</v>
      </c>
      <c r="R185" s="226">
        <f>Q185*H185</f>
        <v>1.9320000000000002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176</v>
      </c>
      <c r="AT185" s="228" t="s">
        <v>242</v>
      </c>
      <c r="AU185" s="228" t="s">
        <v>83</v>
      </c>
      <c r="AY185" s="16" t="s">
        <v>137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81</v>
      </c>
      <c r="BK185" s="229">
        <f>ROUND(I185*H185,2)</f>
        <v>0</v>
      </c>
      <c r="BL185" s="16" t="s">
        <v>145</v>
      </c>
      <c r="BM185" s="228" t="s">
        <v>692</v>
      </c>
    </row>
    <row r="186" s="2" customFormat="1" ht="24.15" customHeight="1">
      <c r="A186" s="37"/>
      <c r="B186" s="38"/>
      <c r="C186" s="256" t="s">
        <v>330</v>
      </c>
      <c r="D186" s="256" t="s">
        <v>242</v>
      </c>
      <c r="E186" s="257" t="s">
        <v>693</v>
      </c>
      <c r="F186" s="258" t="s">
        <v>694</v>
      </c>
      <c r="G186" s="259" t="s">
        <v>207</v>
      </c>
      <c r="H186" s="260">
        <v>8</v>
      </c>
      <c r="I186" s="261"/>
      <c r="J186" s="262">
        <f>ROUND(I186*H186,2)</f>
        <v>0</v>
      </c>
      <c r="K186" s="258" t="s">
        <v>144</v>
      </c>
      <c r="L186" s="263"/>
      <c r="M186" s="264" t="s">
        <v>1</v>
      </c>
      <c r="N186" s="265" t="s">
        <v>38</v>
      </c>
      <c r="O186" s="90"/>
      <c r="P186" s="226">
        <f>O186*H186</f>
        <v>0</v>
      </c>
      <c r="Q186" s="226">
        <v>0.065670000000000006</v>
      </c>
      <c r="R186" s="226">
        <f>Q186*H186</f>
        <v>0.52536000000000005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176</v>
      </c>
      <c r="AT186" s="228" t="s">
        <v>242</v>
      </c>
      <c r="AU186" s="228" t="s">
        <v>83</v>
      </c>
      <c r="AY186" s="16" t="s">
        <v>137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81</v>
      </c>
      <c r="BK186" s="229">
        <f>ROUND(I186*H186,2)</f>
        <v>0</v>
      </c>
      <c r="BL186" s="16" t="s">
        <v>145</v>
      </c>
      <c r="BM186" s="228" t="s">
        <v>695</v>
      </c>
    </row>
    <row r="187" s="2" customFormat="1" ht="16.5" customHeight="1">
      <c r="A187" s="37"/>
      <c r="B187" s="38"/>
      <c r="C187" s="256" t="s">
        <v>334</v>
      </c>
      <c r="D187" s="256" t="s">
        <v>242</v>
      </c>
      <c r="E187" s="257" t="s">
        <v>548</v>
      </c>
      <c r="F187" s="258" t="s">
        <v>549</v>
      </c>
      <c r="G187" s="259" t="s">
        <v>207</v>
      </c>
      <c r="H187" s="260">
        <v>106</v>
      </c>
      <c r="I187" s="261"/>
      <c r="J187" s="262">
        <f>ROUND(I187*H187,2)</f>
        <v>0</v>
      </c>
      <c r="K187" s="258" t="s">
        <v>144</v>
      </c>
      <c r="L187" s="263"/>
      <c r="M187" s="264" t="s">
        <v>1</v>
      </c>
      <c r="N187" s="265" t="s">
        <v>38</v>
      </c>
      <c r="O187" s="90"/>
      <c r="P187" s="226">
        <f>O187*H187</f>
        <v>0</v>
      </c>
      <c r="Q187" s="226">
        <v>0.080000000000000002</v>
      </c>
      <c r="R187" s="226">
        <f>Q187*H187</f>
        <v>8.4800000000000004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176</v>
      </c>
      <c r="AT187" s="228" t="s">
        <v>242</v>
      </c>
      <c r="AU187" s="228" t="s">
        <v>83</v>
      </c>
      <c r="AY187" s="16" t="s">
        <v>137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81</v>
      </c>
      <c r="BK187" s="229">
        <f>ROUND(I187*H187,2)</f>
        <v>0</v>
      </c>
      <c r="BL187" s="16" t="s">
        <v>145</v>
      </c>
      <c r="BM187" s="228" t="s">
        <v>550</v>
      </c>
    </row>
    <row r="188" s="2" customFormat="1" ht="49.05" customHeight="1">
      <c r="A188" s="37"/>
      <c r="B188" s="38"/>
      <c r="C188" s="217" t="s">
        <v>338</v>
      </c>
      <c r="D188" s="217" t="s">
        <v>140</v>
      </c>
      <c r="E188" s="218" t="s">
        <v>361</v>
      </c>
      <c r="F188" s="219" t="s">
        <v>362</v>
      </c>
      <c r="G188" s="220" t="s">
        <v>207</v>
      </c>
      <c r="H188" s="221">
        <v>60</v>
      </c>
      <c r="I188" s="222"/>
      <c r="J188" s="223">
        <f>ROUND(I188*H188,2)</f>
        <v>0</v>
      </c>
      <c r="K188" s="219" t="s">
        <v>144</v>
      </c>
      <c r="L188" s="43"/>
      <c r="M188" s="224" t="s">
        <v>1</v>
      </c>
      <c r="N188" s="225" t="s">
        <v>38</v>
      </c>
      <c r="O188" s="90"/>
      <c r="P188" s="226">
        <f>O188*H188</f>
        <v>0</v>
      </c>
      <c r="Q188" s="226">
        <v>0.15256</v>
      </c>
      <c r="R188" s="226">
        <f>Q188*H188</f>
        <v>9.1536000000000008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145</v>
      </c>
      <c r="AT188" s="228" t="s">
        <v>140</v>
      </c>
      <c r="AU188" s="228" t="s">
        <v>83</v>
      </c>
      <c r="AY188" s="16" t="s">
        <v>137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81</v>
      </c>
      <c r="BK188" s="229">
        <f>ROUND(I188*H188,2)</f>
        <v>0</v>
      </c>
      <c r="BL188" s="16" t="s">
        <v>145</v>
      </c>
      <c r="BM188" s="228" t="s">
        <v>551</v>
      </c>
    </row>
    <row r="189" s="2" customFormat="1" ht="16.5" customHeight="1">
      <c r="A189" s="37"/>
      <c r="B189" s="38"/>
      <c r="C189" s="256" t="s">
        <v>342</v>
      </c>
      <c r="D189" s="256" t="s">
        <v>242</v>
      </c>
      <c r="E189" s="257" t="s">
        <v>365</v>
      </c>
      <c r="F189" s="258" t="s">
        <v>366</v>
      </c>
      <c r="G189" s="259" t="s">
        <v>207</v>
      </c>
      <c r="H189" s="260">
        <v>60</v>
      </c>
      <c r="I189" s="261"/>
      <c r="J189" s="262">
        <f>ROUND(I189*H189,2)</f>
        <v>0</v>
      </c>
      <c r="K189" s="258" t="s">
        <v>1</v>
      </c>
      <c r="L189" s="263"/>
      <c r="M189" s="264" t="s">
        <v>1</v>
      </c>
      <c r="N189" s="265" t="s">
        <v>38</v>
      </c>
      <c r="O189" s="90"/>
      <c r="P189" s="226">
        <f>O189*H189</f>
        <v>0</v>
      </c>
      <c r="Q189" s="226">
        <v>0.20000000000000001</v>
      </c>
      <c r="R189" s="226">
        <f>Q189*H189</f>
        <v>12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176</v>
      </c>
      <c r="AT189" s="228" t="s">
        <v>242</v>
      </c>
      <c r="AU189" s="228" t="s">
        <v>83</v>
      </c>
      <c r="AY189" s="16" t="s">
        <v>137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81</v>
      </c>
      <c r="BK189" s="229">
        <f>ROUND(I189*H189,2)</f>
        <v>0</v>
      </c>
      <c r="BL189" s="16" t="s">
        <v>145</v>
      </c>
      <c r="BM189" s="228" t="s">
        <v>552</v>
      </c>
    </row>
    <row r="190" s="2" customFormat="1" ht="44.25" customHeight="1">
      <c r="A190" s="37"/>
      <c r="B190" s="38"/>
      <c r="C190" s="217" t="s">
        <v>346</v>
      </c>
      <c r="D190" s="217" t="s">
        <v>140</v>
      </c>
      <c r="E190" s="218" t="s">
        <v>553</v>
      </c>
      <c r="F190" s="219" t="s">
        <v>554</v>
      </c>
      <c r="G190" s="220" t="s">
        <v>207</v>
      </c>
      <c r="H190" s="221">
        <v>142</v>
      </c>
      <c r="I190" s="222"/>
      <c r="J190" s="223">
        <f>ROUND(I190*H190,2)</f>
        <v>0</v>
      </c>
      <c r="K190" s="219" t="s">
        <v>144</v>
      </c>
      <c r="L190" s="43"/>
      <c r="M190" s="224" t="s">
        <v>1</v>
      </c>
      <c r="N190" s="225" t="s">
        <v>38</v>
      </c>
      <c r="O190" s="90"/>
      <c r="P190" s="226">
        <f>O190*H190</f>
        <v>0</v>
      </c>
      <c r="Q190" s="226">
        <v>0.10095</v>
      </c>
      <c r="R190" s="226">
        <f>Q190*H190</f>
        <v>14.334899999999999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145</v>
      </c>
      <c r="AT190" s="228" t="s">
        <v>140</v>
      </c>
      <c r="AU190" s="228" t="s">
        <v>83</v>
      </c>
      <c r="AY190" s="16" t="s">
        <v>137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81</v>
      </c>
      <c r="BK190" s="229">
        <f>ROUND(I190*H190,2)</f>
        <v>0</v>
      </c>
      <c r="BL190" s="16" t="s">
        <v>145</v>
      </c>
      <c r="BM190" s="228" t="s">
        <v>555</v>
      </c>
    </row>
    <row r="191" s="2" customFormat="1" ht="16.5" customHeight="1">
      <c r="A191" s="37"/>
      <c r="B191" s="38"/>
      <c r="C191" s="256" t="s">
        <v>351</v>
      </c>
      <c r="D191" s="256" t="s">
        <v>242</v>
      </c>
      <c r="E191" s="257" t="s">
        <v>556</v>
      </c>
      <c r="F191" s="258" t="s">
        <v>557</v>
      </c>
      <c r="G191" s="259" t="s">
        <v>207</v>
      </c>
      <c r="H191" s="260">
        <v>142</v>
      </c>
      <c r="I191" s="261"/>
      <c r="J191" s="262">
        <f>ROUND(I191*H191,2)</f>
        <v>0</v>
      </c>
      <c r="K191" s="258" t="s">
        <v>144</v>
      </c>
      <c r="L191" s="263"/>
      <c r="M191" s="264" t="s">
        <v>1</v>
      </c>
      <c r="N191" s="265" t="s">
        <v>38</v>
      </c>
      <c r="O191" s="90"/>
      <c r="P191" s="226">
        <f>O191*H191</f>
        <v>0</v>
      </c>
      <c r="Q191" s="226">
        <v>0.028000000000000001</v>
      </c>
      <c r="R191" s="226">
        <f>Q191*H191</f>
        <v>3.976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176</v>
      </c>
      <c r="AT191" s="228" t="s">
        <v>242</v>
      </c>
      <c r="AU191" s="228" t="s">
        <v>83</v>
      </c>
      <c r="AY191" s="16" t="s">
        <v>137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81</v>
      </c>
      <c r="BK191" s="229">
        <f>ROUND(I191*H191,2)</f>
        <v>0</v>
      </c>
      <c r="BL191" s="16" t="s">
        <v>145</v>
      </c>
      <c r="BM191" s="228" t="s">
        <v>558</v>
      </c>
    </row>
    <row r="192" s="12" customFormat="1" ht="22.8" customHeight="1">
      <c r="A192" s="12"/>
      <c r="B192" s="201"/>
      <c r="C192" s="202"/>
      <c r="D192" s="203" t="s">
        <v>72</v>
      </c>
      <c r="E192" s="215" t="s">
        <v>368</v>
      </c>
      <c r="F192" s="215" t="s">
        <v>369</v>
      </c>
      <c r="G192" s="202"/>
      <c r="H192" s="202"/>
      <c r="I192" s="205"/>
      <c r="J192" s="216">
        <f>BK192</f>
        <v>0</v>
      </c>
      <c r="K192" s="202"/>
      <c r="L192" s="207"/>
      <c r="M192" s="208"/>
      <c r="N192" s="209"/>
      <c r="O192" s="209"/>
      <c r="P192" s="210">
        <f>SUM(P193:P200)</f>
        <v>0</v>
      </c>
      <c r="Q192" s="209"/>
      <c r="R192" s="210">
        <f>SUM(R193:R200)</f>
        <v>0</v>
      </c>
      <c r="S192" s="209"/>
      <c r="T192" s="211">
        <f>SUM(T193:T200)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2" t="s">
        <v>81</v>
      </c>
      <c r="AT192" s="213" t="s">
        <v>72</v>
      </c>
      <c r="AU192" s="213" t="s">
        <v>81</v>
      </c>
      <c r="AY192" s="212" t="s">
        <v>137</v>
      </c>
      <c r="BK192" s="214">
        <f>SUM(BK193:BK200)</f>
        <v>0</v>
      </c>
    </row>
    <row r="193" s="2" customFormat="1" ht="37.8" customHeight="1">
      <c r="A193" s="37"/>
      <c r="B193" s="38"/>
      <c r="C193" s="217" t="s">
        <v>355</v>
      </c>
      <c r="D193" s="217" t="s">
        <v>140</v>
      </c>
      <c r="E193" s="218" t="s">
        <v>371</v>
      </c>
      <c r="F193" s="219" t="s">
        <v>372</v>
      </c>
      <c r="G193" s="220" t="s">
        <v>245</v>
      </c>
      <c r="H193" s="221">
        <v>227.62000000000001</v>
      </c>
      <c r="I193" s="222"/>
      <c r="J193" s="223">
        <f>ROUND(I193*H193,2)</f>
        <v>0</v>
      </c>
      <c r="K193" s="219" t="s">
        <v>1</v>
      </c>
      <c r="L193" s="43"/>
      <c r="M193" s="224" t="s">
        <v>1</v>
      </c>
      <c r="N193" s="225" t="s">
        <v>38</v>
      </c>
      <c r="O193" s="90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145</v>
      </c>
      <c r="AT193" s="228" t="s">
        <v>140</v>
      </c>
      <c r="AU193" s="228" t="s">
        <v>83</v>
      </c>
      <c r="AY193" s="16" t="s">
        <v>137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81</v>
      </c>
      <c r="BK193" s="229">
        <f>ROUND(I193*H193,2)</f>
        <v>0</v>
      </c>
      <c r="BL193" s="16" t="s">
        <v>145</v>
      </c>
      <c r="BM193" s="228" t="s">
        <v>559</v>
      </c>
    </row>
    <row r="194" s="13" customFormat="1">
      <c r="A194" s="13"/>
      <c r="B194" s="230"/>
      <c r="C194" s="231"/>
      <c r="D194" s="232" t="s">
        <v>147</v>
      </c>
      <c r="E194" s="233" t="s">
        <v>1</v>
      </c>
      <c r="F194" s="234" t="s">
        <v>696</v>
      </c>
      <c r="G194" s="231"/>
      <c r="H194" s="235">
        <v>67.620000000000005</v>
      </c>
      <c r="I194" s="236"/>
      <c r="J194" s="231"/>
      <c r="K194" s="231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147</v>
      </c>
      <c r="AU194" s="241" t="s">
        <v>83</v>
      </c>
      <c r="AV194" s="13" t="s">
        <v>83</v>
      </c>
      <c r="AW194" s="13" t="s">
        <v>30</v>
      </c>
      <c r="AX194" s="13" t="s">
        <v>73</v>
      </c>
      <c r="AY194" s="241" t="s">
        <v>137</v>
      </c>
    </row>
    <row r="195" s="13" customFormat="1">
      <c r="A195" s="13"/>
      <c r="B195" s="230"/>
      <c r="C195" s="231"/>
      <c r="D195" s="232" t="s">
        <v>147</v>
      </c>
      <c r="E195" s="233" t="s">
        <v>1</v>
      </c>
      <c r="F195" s="234" t="s">
        <v>697</v>
      </c>
      <c r="G195" s="231"/>
      <c r="H195" s="235">
        <v>160</v>
      </c>
      <c r="I195" s="236"/>
      <c r="J195" s="231"/>
      <c r="K195" s="231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147</v>
      </c>
      <c r="AU195" s="241" t="s">
        <v>83</v>
      </c>
      <c r="AV195" s="13" t="s">
        <v>83</v>
      </c>
      <c r="AW195" s="13" t="s">
        <v>30</v>
      </c>
      <c r="AX195" s="13" t="s">
        <v>73</v>
      </c>
      <c r="AY195" s="241" t="s">
        <v>137</v>
      </c>
    </row>
    <row r="196" s="14" customFormat="1">
      <c r="A196" s="14"/>
      <c r="B196" s="242"/>
      <c r="C196" s="243"/>
      <c r="D196" s="232" t="s">
        <v>147</v>
      </c>
      <c r="E196" s="244" t="s">
        <v>1</v>
      </c>
      <c r="F196" s="245" t="s">
        <v>149</v>
      </c>
      <c r="G196" s="243"/>
      <c r="H196" s="246">
        <v>227.62000000000001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147</v>
      </c>
      <c r="AU196" s="252" t="s">
        <v>83</v>
      </c>
      <c r="AV196" s="14" t="s">
        <v>145</v>
      </c>
      <c r="AW196" s="14" t="s">
        <v>30</v>
      </c>
      <c r="AX196" s="14" t="s">
        <v>81</v>
      </c>
      <c r="AY196" s="252" t="s">
        <v>137</v>
      </c>
    </row>
    <row r="197" s="2" customFormat="1" ht="37.8" customHeight="1">
      <c r="A197" s="37"/>
      <c r="B197" s="38"/>
      <c r="C197" s="217" t="s">
        <v>360</v>
      </c>
      <c r="D197" s="217" t="s">
        <v>140</v>
      </c>
      <c r="E197" s="218" t="s">
        <v>377</v>
      </c>
      <c r="F197" s="219" t="s">
        <v>378</v>
      </c>
      <c r="G197" s="220" t="s">
        <v>245</v>
      </c>
      <c r="H197" s="221">
        <v>72.280000000000001</v>
      </c>
      <c r="I197" s="222"/>
      <c r="J197" s="223">
        <f>ROUND(I197*H197,2)</f>
        <v>0</v>
      </c>
      <c r="K197" s="219" t="s">
        <v>1</v>
      </c>
      <c r="L197" s="43"/>
      <c r="M197" s="224" t="s">
        <v>1</v>
      </c>
      <c r="N197" s="225" t="s">
        <v>38</v>
      </c>
      <c r="O197" s="90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145</v>
      </c>
      <c r="AT197" s="228" t="s">
        <v>140</v>
      </c>
      <c r="AU197" s="228" t="s">
        <v>83</v>
      </c>
      <c r="AY197" s="16" t="s">
        <v>137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81</v>
      </c>
      <c r="BK197" s="229">
        <f>ROUND(I197*H197,2)</f>
        <v>0</v>
      </c>
      <c r="BL197" s="16" t="s">
        <v>145</v>
      </c>
      <c r="BM197" s="228" t="s">
        <v>562</v>
      </c>
    </row>
    <row r="198" s="13" customFormat="1">
      <c r="A198" s="13"/>
      <c r="B198" s="230"/>
      <c r="C198" s="231"/>
      <c r="D198" s="232" t="s">
        <v>147</v>
      </c>
      <c r="E198" s="233" t="s">
        <v>1</v>
      </c>
      <c r="F198" s="234" t="s">
        <v>698</v>
      </c>
      <c r="G198" s="231"/>
      <c r="H198" s="235">
        <v>72.280000000000001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147</v>
      </c>
      <c r="AU198" s="241" t="s">
        <v>83</v>
      </c>
      <c r="AV198" s="13" t="s">
        <v>83</v>
      </c>
      <c r="AW198" s="13" t="s">
        <v>30</v>
      </c>
      <c r="AX198" s="13" t="s">
        <v>81</v>
      </c>
      <c r="AY198" s="241" t="s">
        <v>137</v>
      </c>
    </row>
    <row r="199" s="2" customFormat="1" ht="44.25" customHeight="1">
      <c r="A199" s="37"/>
      <c r="B199" s="38"/>
      <c r="C199" s="217" t="s">
        <v>364</v>
      </c>
      <c r="D199" s="217" t="s">
        <v>140</v>
      </c>
      <c r="E199" s="218" t="s">
        <v>382</v>
      </c>
      <c r="F199" s="219" t="s">
        <v>254</v>
      </c>
      <c r="G199" s="220" t="s">
        <v>245</v>
      </c>
      <c r="H199" s="221">
        <v>160</v>
      </c>
      <c r="I199" s="222"/>
      <c r="J199" s="223">
        <f>ROUND(I199*H199,2)</f>
        <v>0</v>
      </c>
      <c r="K199" s="219" t="s">
        <v>144</v>
      </c>
      <c r="L199" s="43"/>
      <c r="M199" s="224" t="s">
        <v>1</v>
      </c>
      <c r="N199" s="225" t="s">
        <v>38</v>
      </c>
      <c r="O199" s="90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145</v>
      </c>
      <c r="AT199" s="228" t="s">
        <v>140</v>
      </c>
      <c r="AU199" s="228" t="s">
        <v>83</v>
      </c>
      <c r="AY199" s="16" t="s">
        <v>137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81</v>
      </c>
      <c r="BK199" s="229">
        <f>ROUND(I199*H199,2)</f>
        <v>0</v>
      </c>
      <c r="BL199" s="16" t="s">
        <v>145</v>
      </c>
      <c r="BM199" s="228" t="s">
        <v>564</v>
      </c>
    </row>
    <row r="200" s="2" customFormat="1" ht="44.25" customHeight="1">
      <c r="A200" s="37"/>
      <c r="B200" s="38"/>
      <c r="C200" s="217" t="s">
        <v>370</v>
      </c>
      <c r="D200" s="217" t="s">
        <v>140</v>
      </c>
      <c r="E200" s="218" t="s">
        <v>385</v>
      </c>
      <c r="F200" s="219" t="s">
        <v>386</v>
      </c>
      <c r="G200" s="220" t="s">
        <v>245</v>
      </c>
      <c r="H200" s="221">
        <v>72.280000000000001</v>
      </c>
      <c r="I200" s="222"/>
      <c r="J200" s="223">
        <f>ROUND(I200*H200,2)</f>
        <v>0</v>
      </c>
      <c r="K200" s="219" t="s">
        <v>144</v>
      </c>
      <c r="L200" s="43"/>
      <c r="M200" s="224" t="s">
        <v>1</v>
      </c>
      <c r="N200" s="225" t="s">
        <v>38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145</v>
      </c>
      <c r="AT200" s="228" t="s">
        <v>140</v>
      </c>
      <c r="AU200" s="228" t="s">
        <v>83</v>
      </c>
      <c r="AY200" s="16" t="s">
        <v>137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81</v>
      </c>
      <c r="BK200" s="229">
        <f>ROUND(I200*H200,2)</f>
        <v>0</v>
      </c>
      <c r="BL200" s="16" t="s">
        <v>145</v>
      </c>
      <c r="BM200" s="228" t="s">
        <v>565</v>
      </c>
    </row>
    <row r="201" s="12" customFormat="1" ht="22.8" customHeight="1">
      <c r="A201" s="12"/>
      <c r="B201" s="201"/>
      <c r="C201" s="202"/>
      <c r="D201" s="203" t="s">
        <v>72</v>
      </c>
      <c r="E201" s="215" t="s">
        <v>388</v>
      </c>
      <c r="F201" s="215" t="s">
        <v>389</v>
      </c>
      <c r="G201" s="202"/>
      <c r="H201" s="202"/>
      <c r="I201" s="205"/>
      <c r="J201" s="216">
        <f>BK201</f>
        <v>0</v>
      </c>
      <c r="K201" s="202"/>
      <c r="L201" s="207"/>
      <c r="M201" s="208"/>
      <c r="N201" s="209"/>
      <c r="O201" s="209"/>
      <c r="P201" s="210">
        <f>P202</f>
        <v>0</v>
      </c>
      <c r="Q201" s="209"/>
      <c r="R201" s="210">
        <f>R202</f>
        <v>0</v>
      </c>
      <c r="S201" s="209"/>
      <c r="T201" s="211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2" t="s">
        <v>81</v>
      </c>
      <c r="AT201" s="213" t="s">
        <v>72</v>
      </c>
      <c r="AU201" s="213" t="s">
        <v>81</v>
      </c>
      <c r="AY201" s="212" t="s">
        <v>137</v>
      </c>
      <c r="BK201" s="214">
        <f>BK202</f>
        <v>0</v>
      </c>
    </row>
    <row r="202" s="2" customFormat="1" ht="37.8" customHeight="1">
      <c r="A202" s="37"/>
      <c r="B202" s="38"/>
      <c r="C202" s="217" t="s">
        <v>376</v>
      </c>
      <c r="D202" s="217" t="s">
        <v>140</v>
      </c>
      <c r="E202" s="218" t="s">
        <v>566</v>
      </c>
      <c r="F202" s="219" t="s">
        <v>567</v>
      </c>
      <c r="G202" s="220" t="s">
        <v>245</v>
      </c>
      <c r="H202" s="221">
        <v>403.09300000000002</v>
      </c>
      <c r="I202" s="222"/>
      <c r="J202" s="223">
        <f>ROUND(I202*H202,2)</f>
        <v>0</v>
      </c>
      <c r="K202" s="219" t="s">
        <v>144</v>
      </c>
      <c r="L202" s="43"/>
      <c r="M202" s="266" t="s">
        <v>1</v>
      </c>
      <c r="N202" s="267" t="s">
        <v>38</v>
      </c>
      <c r="O202" s="268"/>
      <c r="P202" s="269">
        <f>O202*H202</f>
        <v>0</v>
      </c>
      <c r="Q202" s="269">
        <v>0</v>
      </c>
      <c r="R202" s="269">
        <f>Q202*H202</f>
        <v>0</v>
      </c>
      <c r="S202" s="269">
        <v>0</v>
      </c>
      <c r="T202" s="27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145</v>
      </c>
      <c r="AT202" s="228" t="s">
        <v>140</v>
      </c>
      <c r="AU202" s="228" t="s">
        <v>83</v>
      </c>
      <c r="AY202" s="16" t="s">
        <v>137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81</v>
      </c>
      <c r="BK202" s="229">
        <f>ROUND(I202*H202,2)</f>
        <v>0</v>
      </c>
      <c r="BL202" s="16" t="s">
        <v>145</v>
      </c>
      <c r="BM202" s="228" t="s">
        <v>568</v>
      </c>
    </row>
    <row r="203" s="2" customFormat="1" ht="6.96" customHeight="1">
      <c r="A203" s="37"/>
      <c r="B203" s="65"/>
      <c r="C203" s="66"/>
      <c r="D203" s="66"/>
      <c r="E203" s="66"/>
      <c r="F203" s="66"/>
      <c r="G203" s="66"/>
      <c r="H203" s="66"/>
      <c r="I203" s="66"/>
      <c r="J203" s="66"/>
      <c r="K203" s="66"/>
      <c r="L203" s="43"/>
      <c r="M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</row>
  </sheetData>
  <sheetProtection sheet="1" autoFilter="0" formatColumns="0" formatRows="0" objects="1" scenarios="1" spinCount="100000" saltValue="Va1rHOidm7uFmruX7VvzlcMVSzro+oCys1bUgyPlP7Zbzi/XuVECvIvB5N24C2WHj7ZAZfw0nPPElW88R1/pOw==" hashValue="Hh/X0UZ/zPEfN8j0KD0SVemgJvIqD4KuoKyDORYPmlN/leB13/2m18xCljWQ8WtkucP2AI7QTnXY5tzjhOFlWQ==" algorithmName="SHA-512" password="CC35"/>
  <autoFilter ref="C121:K20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Panekac J</dc:creator>
  <cp:lastModifiedBy>Panekac J</cp:lastModifiedBy>
  <dcterms:created xsi:type="dcterms:W3CDTF">2025-11-10T00:06:43Z</dcterms:created>
  <dcterms:modified xsi:type="dcterms:W3CDTF">2025-11-10T00:06:50Z</dcterms:modified>
</cp:coreProperties>
</file>